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2.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drawings/drawing3.xml" ContentType="application/vnd.openxmlformats-officedocument.drawing+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codeName="ThisWorkbook" defaultThemeVersion="166925"/>
  <bookViews>
    <workbookView xWindow="28680" yWindow="65416" windowWidth="29040" windowHeight="15840" tabRatio="839" activeTab="0"/>
  </bookViews>
  <sheets>
    <sheet name="TOC" sheetId="216" r:id="rId1"/>
    <sheet name="EU OV1" sheetId="217" r:id="rId2"/>
    <sheet name="EU KM1" sheetId="218" r:id="rId3"/>
    <sheet name="EU INS2" sheetId="220" r:id="rId4"/>
    <sheet name="EU INS1" sheetId="219" r:id="rId5"/>
    <sheet name="EU OVC" sheetId="221" r:id="rId6"/>
    <sheet name="EU OVA" sheetId="223" state="hidden" r:id="rId7"/>
    <sheet name="EU OVB" sheetId="224" state="hidden" r:id="rId8"/>
    <sheet name="EU LI1" sheetId="226" state="hidden" r:id="rId9"/>
    <sheet name="EU LI2" sheetId="227" state="hidden" r:id="rId10"/>
    <sheet name="EU LI3" sheetId="228" state="hidden" r:id="rId11"/>
    <sheet name="EU LIA" sheetId="229" state="hidden" r:id="rId12"/>
    <sheet name="EU LIB" sheetId="230" state="hidden" r:id="rId13"/>
    <sheet name="EU PV1" sheetId="231" state="hidden" r:id="rId14"/>
    <sheet name="EU CC1" sheetId="233" r:id="rId15"/>
    <sheet name="EU CC2" sheetId="323" r:id="rId16"/>
    <sheet name="EU CCA" sheetId="324" r:id="rId17"/>
    <sheet name="EU CCyB1" sheetId="238" r:id="rId18"/>
    <sheet name="EU CCyB2" sheetId="239" r:id="rId19"/>
    <sheet name="EU LR1" sheetId="241" r:id="rId20"/>
    <sheet name="EU LR2" sheetId="242" r:id="rId21"/>
    <sheet name="EU LR3" sheetId="243" r:id="rId22"/>
    <sheet name="EU LRA" sheetId="244" state="hidden" r:id="rId23"/>
    <sheet name="EU LIQA" sheetId="246" state="hidden" r:id="rId24"/>
    <sheet name="EU LIQ1" sheetId="247" r:id="rId25"/>
    <sheet name="EU LIQB" sheetId="248" state="hidden" r:id="rId26"/>
    <sheet name="EU LIQ2" sheetId="249" r:id="rId27"/>
    <sheet name="EU CRA" sheetId="251" state="hidden" r:id="rId28"/>
    <sheet name="EU CRB" sheetId="252" state="hidden" r:id="rId29"/>
    <sheet name="EU CR1" sheetId="253" r:id="rId30"/>
    <sheet name="EU CR1-A" sheetId="254" state="hidden" r:id="rId31"/>
    <sheet name="EU CR2" sheetId="255" r:id="rId32"/>
    <sheet name="EU CR2a" sheetId="256" r:id="rId33"/>
    <sheet name="EU CQ7" sheetId="263" r:id="rId34"/>
    <sheet name="EU CQ1" sheetId="257" r:id="rId35"/>
    <sheet name="EU CQ2" sheetId="258" state="hidden" r:id="rId36"/>
    <sheet name="EU CQ3" sheetId="259" r:id="rId37"/>
    <sheet name="EU CQ4" sheetId="260" r:id="rId38"/>
    <sheet name="EU CQ6" sheetId="262" r:id="rId39"/>
    <sheet name="EU CQ8" sheetId="264" state="hidden" r:id="rId40"/>
    <sheet name="EU CRC" sheetId="266" state="hidden" r:id="rId41"/>
    <sheet name="EU CQ5" sheetId="261" r:id="rId42"/>
    <sheet name="EU CR3" sheetId="267" r:id="rId43"/>
    <sheet name="EU CRD" sheetId="269" state="hidden" r:id="rId44"/>
    <sheet name="EU CR4" sheetId="270" r:id="rId45"/>
    <sheet name="EU CR5" sheetId="271" r:id="rId46"/>
    <sheet name="EU CRE" sheetId="273" state="hidden" r:id="rId47"/>
    <sheet name="EU CR6" sheetId="274" state="hidden" r:id="rId48"/>
    <sheet name="EU CR6-A" sheetId="275" state="hidden" r:id="rId49"/>
    <sheet name="EU CR7" sheetId="276" state="hidden" r:id="rId50"/>
    <sheet name="EU CR7-A" sheetId="277" state="hidden" r:id="rId51"/>
    <sheet name="EU CR8" sheetId="278" state="hidden" r:id="rId52"/>
    <sheet name="EU CR9" sheetId="279" state="hidden" r:id="rId53"/>
    <sheet name="EU CR9.1" sheetId="280" state="hidden" r:id="rId54"/>
    <sheet name="EU CR10" sheetId="282" state="hidden" r:id="rId55"/>
    <sheet name="EU CCRA" sheetId="284" state="hidden" r:id="rId56"/>
    <sheet name="EU CCR1" sheetId="285" state="hidden" r:id="rId57"/>
    <sheet name="EU CCR2" sheetId="286" r:id="rId58"/>
    <sheet name="EU CCR3" sheetId="287" r:id="rId59"/>
    <sheet name="EU CCR4" sheetId="288" state="hidden" r:id="rId60"/>
    <sheet name="EU CCR5" sheetId="289" state="hidden" r:id="rId61"/>
    <sheet name="EU CCR6" sheetId="290" state="hidden" r:id="rId62"/>
    <sheet name="EU CCR7" sheetId="291" state="hidden" r:id="rId63"/>
    <sheet name="EU CCR8" sheetId="292" state="hidden" r:id="rId64"/>
    <sheet name="EU-SECA" sheetId="294" state="hidden" r:id="rId65"/>
    <sheet name="EU-SEC1" sheetId="295" state="hidden" r:id="rId66"/>
    <sheet name="EU-SEC2" sheetId="296" state="hidden" r:id="rId67"/>
    <sheet name="EU-SEC3" sheetId="297" state="hidden" r:id="rId68"/>
    <sheet name="EU-SEC4" sheetId="298" state="hidden" r:id="rId69"/>
    <sheet name="EU-SEC5" sheetId="299" state="hidden" r:id="rId70"/>
    <sheet name="EU MRA" sheetId="301" state="hidden" r:id="rId71"/>
    <sheet name="EU MR1" sheetId="302" r:id="rId72"/>
    <sheet name="EU MRB" sheetId="303" state="hidden" r:id="rId73"/>
    <sheet name="EU MR2-A" sheetId="304" state="hidden" r:id="rId74"/>
    <sheet name="EU MR2-B" sheetId="305" state="hidden" r:id="rId75"/>
    <sheet name="EU MR3" sheetId="306" state="hidden" r:id="rId76"/>
    <sheet name="EU MR4" sheetId="307" state="hidden" r:id="rId77"/>
    <sheet name="EU ORA" sheetId="309" state="hidden" r:id="rId78"/>
    <sheet name="EU OR1" sheetId="310" r:id="rId79"/>
    <sheet name="EU REMA" sheetId="325" r:id="rId80"/>
    <sheet name="EU REMA_base" sheetId="312" state="hidden" r:id="rId81"/>
    <sheet name="EU REM1" sheetId="313" state="hidden" r:id="rId82"/>
    <sheet name="EU REM2" sheetId="314" state="hidden" r:id="rId83"/>
    <sheet name="EU REM3" sheetId="315" state="hidden" r:id="rId84"/>
    <sheet name="EU REM4" sheetId="316" state="hidden" r:id="rId85"/>
    <sheet name="EU REM5" sheetId="317" state="hidden" r:id="rId86"/>
    <sheet name="EU AE3" sheetId="321" r:id="rId87"/>
    <sheet name="EU AE1" sheetId="319" r:id="rId88"/>
    <sheet name="EU AE2" sheetId="320" r:id="rId89"/>
    <sheet name="Qualitative-Environmental risk" sheetId="327" r:id="rId90"/>
    <sheet name="Qualitative-Social risk" sheetId="328" r:id="rId91"/>
    <sheet name="Qualitative-Governance risk" sheetId="329" r:id="rId92"/>
    <sheet name="1.CC Transition risk-Banking b." sheetId="330" r:id="rId93"/>
    <sheet name="2.CC Trans-BB.RE collateral" sheetId="331" r:id="rId94"/>
    <sheet name="3.CC Trans-BB.alignment metrics" sheetId="332" r:id="rId95"/>
    <sheet name="4.CC Transition-toppollutcomp" sheetId="333" r:id="rId96"/>
    <sheet name="5.CC Physical risk" sheetId="334" r:id="rId97"/>
    <sheet name="EU AE4" sheetId="322" state="hidden" r:id="rId98"/>
  </sheets>
  <definedNames>
    <definedName name="_ftn1" localSheetId="71">'EU MR1'!$G$13</definedName>
    <definedName name="_ftnref1" localSheetId="71">'EU MR1'!$G$10</definedName>
    <definedName name="_Toc483499698" localSheetId="8">'EU LI1'!$C$3</definedName>
    <definedName name="_Toc483499734" localSheetId="75">#REF!</definedName>
    <definedName name="_Toc483499735" localSheetId="76">#REF!</definedName>
    <definedName name="_Toc510626265" localSheetId="0">'TOC'!#REF!</definedName>
    <definedName name="_Toc510626266" localSheetId="0">'TOC'!#REF!</definedName>
    <definedName name="_Toc510626267" localSheetId="0">'TOC'!#REF!</definedName>
    <definedName name="_Toc510626268" localSheetId="0">'TOC'!#REF!</definedName>
    <definedName name="_Toc510626269" localSheetId="0">'TOC'!#REF!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4">'EU CC1'!$B$7:$E$127</definedName>
    <definedName name="_xlnm.Print_Area" localSheetId="42">'EU CR3'!$B$1:$K$21</definedName>
    <definedName name="_xlnm.Print_Area" localSheetId="48">'EU CR6-A'!$A$2:$J$24</definedName>
    <definedName name="_xlnm.Print_Area" localSheetId="49">'EU CR7'!$B$2:$H$27</definedName>
    <definedName name="_xlnm.Print_Area" localSheetId="52">'EU CR9'!$B$4:$J$51</definedName>
    <definedName name="_xlnm.Print_Area" localSheetId="53">'EU CR9.1'!$B$2:$I$30</definedName>
    <definedName name="_xlnm.Print_Area" localSheetId="8">'EU LI1'!$B$3:$J$31</definedName>
    <definedName name="_xlnm.Print_Area" localSheetId="19">'EU LR1'!$B$2:$D$21</definedName>
    <definedName name="_xlnm.Print_Area" localSheetId="20">'EU LR2'!$B$2:$E$72</definedName>
    <definedName name="_xlnm.Print_Area" localSheetId="21">'EU LR3'!$B$2:$D$17</definedName>
    <definedName name="_xlnm.Print_Area" localSheetId="22">'EU LRA'!$B$2:$D$9</definedName>
    <definedName name="_xlnm.Print_Area" localSheetId="69">'EU-SEC5'!$A$1:$E$19</definedName>
    <definedName name="_xlnm.Print_Titles" localSheetId="14">'EU CC1'!$7:$7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<sst xmlns="http://schemas.openxmlformats.org/spreadsheetml/2006/main" count="3939" uniqueCount="2055">
  <si>
    <t>Template EU OV1 – Overview of total risk exposure amounts</t>
  </si>
  <si>
    <t>Template EU KM1 - Key metrics template</t>
  </si>
  <si>
    <t>Template EU INS1 - Insurance participations</t>
  </si>
  <si>
    <t>Template EU INS2 - Financial conglomerates information on own funds and capital adequacy ratio</t>
  </si>
  <si>
    <t>Table EU OVC - ICAAP information</t>
  </si>
  <si>
    <t>Total risk exposure amounts (TREA)</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</si>
  <si>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</si>
  <si>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</si>
  <si>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</si>
  <si>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</si>
  <si>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</si>
  <si>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</si>
  <si>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</si>
  <si>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</si>
  <si>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</si>
  <si>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</si>
  <si>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</si>
  <si>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</si>
  <si>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</si>
  <si>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</si>
  <si>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</si>
  <si>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</si>
  <si>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</si>
  <si>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</si>
  <si>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</si>
  <si>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</si>
  <si>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</si>
  <si>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</si>
  <si>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</si>
  <si>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</si>
  <si>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</si>
  <si>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</si>
  <si>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</si>
  <si>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</si>
  <si>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</si>
  <si>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</si>
  <si>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</si>
  <si>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</si>
  <si>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</si>
  <si>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</si>
  <si>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</si>
  <si>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</si>
  <si>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</si>
  <si>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</si>
  <si>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</si>
  <si>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</si>
  <si>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d</t>
  </si>
  <si>
    <t>e</t>
  </si>
  <si>
    <t>Available own funds (amounts)</t>
  </si>
  <si>
    <t xml:space="preserve">Common Equity Tier 1 (CET1) capital </t>
  </si>
  <si>
    <t xml:space="preserve">Tier 1 capital </t>
  </si>
  <si>
    <t xml:space="preserve">Total capital </t>
  </si>
  <si>
    <t>Risk-weighted exposure amounts</t>
  </si>
  <si>
    <t>Total risk exposure amount</t>
  </si>
  <si>
    <r>
      <t>Capital ratios (as a percentage of risk</t>
    </r>
    <r>
      <rPr>
        <b/>
        <sz val="11"/>
        <rFont val="Calibri"/>
        <family val="2"/>
        <scheme val="minor"/>
      </rPr>
      <t>-weighted</t>
    </r>
    <r>
      <rPr>
        <b/>
        <sz val="11"/>
        <color rgb="FF000000"/>
        <rFont val="Calibri"/>
        <family val="2"/>
        <scheme val="minor"/>
      </rPr>
      <t xml:space="preserve"> exposure amount)</t>
    </r>
  </si>
  <si>
    <r>
      <t>Common Equity Tier</t>
    </r>
    <r>
      <rPr>
        <sz val="11"/>
        <color theme="1"/>
        <rFont val="Calibri"/>
        <family val="2"/>
        <scheme val="minor"/>
      </rPr>
      <t> </t>
    </r>
    <r>
      <rPr>
        <sz val="11"/>
        <color rgb="FF000000"/>
        <rFont val="Calibri"/>
        <family val="2"/>
        <scheme val="minor"/>
      </rPr>
      <t>1 ratio (%)</t>
    </r>
  </si>
  <si>
    <t>Tier 1 ratio (%)</t>
  </si>
  <si>
    <t>Total capital ratio (%)</t>
  </si>
  <si>
    <t>Additional own funds requirements to address risks other than the risk of excessive leverage (as a percentage of risk-weighted exposure amount)</t>
  </si>
  <si>
    <t>EU 7a</t>
  </si>
  <si>
    <r>
      <t>Additional own funds requirements to address risks other than the risk of excessive leverage</t>
    </r>
    <r>
      <rPr>
        <sz val="11"/>
        <rFont val="Calibri"/>
        <family val="2"/>
        <scheme val="minor"/>
      </rPr>
      <t xml:space="preserve"> (%) </t>
    </r>
  </si>
  <si>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</si>
  <si>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</si>
  <si>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</si>
  <si>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</si>
  <si>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</si>
  <si>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</si>
  <si>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</si>
  <si>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</si>
  <si>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</si>
  <si>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</si>
  <si>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</si>
  <si>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</si>
  <si>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</si>
  <si>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</si>
  <si>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</si>
  <si>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</si>
  <si>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</si>
  <si>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</si>
  <si>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</si>
  <si>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</si>
  <si>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</si>
  <si>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</si>
  <si>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r>
      <t>Additional own funds requirements to address the risk of excessive leverage (as a percentage of total exposure measure)</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</si>
  <si>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</si>
  <si>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</si>
  <si>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</si>
  <si>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</si>
  <si>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</si>
  <si>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</si>
  <si>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</si>
  <si>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</si>
  <si>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</si>
  <si>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</si>
  <si>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</si>
  <si>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</si>
  <si>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</si>
  <si>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</si>
  <si>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</si>
  <si>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</si>
  <si>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</si>
  <si>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</si>
  <si>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</si>
  <si>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</si>
  <si>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</si>
  <si>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</si>
  <si>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</si>
  <si>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Risk exposure amount</t>
  </si>
  <si>
    <t>Own fund instruments held in insurance or re-insurance undertakings  or insurance holding company not deducted from own funds</t>
  </si>
  <si>
    <t xml:space="preserve">Supplementary own fund requirements of the financial conglomerate (amount) </t>
  </si>
  <si>
    <t>Capital adequacy ratio of the financial conglomerate (%)</t>
  </si>
  <si>
    <t>Internal Capital Adequacy Assessment Process +ongoing assessment of the bank's risks, how the bank intends to mitigate those risks and how much current and future capital is necessary having considered other mitigating factors</t>
  </si>
  <si>
    <t>Free format text boxes for disclosure on qualitative items</t>
  </si>
  <si>
    <t xml:space="preserve">Legal basis </t>
  </si>
  <si>
    <t>Row number</t>
  </si>
  <si>
    <t>Free format</t>
  </si>
  <si>
    <t>Article 438(a) CRR</t>
  </si>
  <si>
    <t>(a)</t>
  </si>
  <si>
    <t>(b)</t>
  </si>
  <si>
    <t>Table EU OVA - Institution risk management approach</t>
  </si>
  <si>
    <t>Table EU OVB - Disclosure on governance arrangements</t>
  </si>
  <si>
    <t>Free format text boxes for disclosure of qualitative information</t>
  </si>
  <si>
    <t>Legal basis</t>
  </si>
  <si>
    <t>Qualitative information - Free format</t>
  </si>
  <si>
    <t>Point (f) of Article 435(1) CRR</t>
  </si>
  <si>
    <t>Disclosure of concise risk statement approved by the management body</t>
  </si>
  <si>
    <t>Point (b) of Article 435(1) CRR</t>
  </si>
  <si>
    <t xml:space="preserve">(b) </t>
  </si>
  <si>
    <t>Information on the risk governance structure for each type of risk</t>
  </si>
  <si>
    <t>Point (e) of Article 435(1) CRR</t>
  </si>
  <si>
    <t xml:space="preserve">(c) </t>
  </si>
  <si>
    <t>Declaration approved by the management body on the adequacy of the risk management arrangements.</t>
  </si>
  <si>
    <t>Point (c) of Article 435(1) CRR</t>
  </si>
  <si>
    <t>(d)</t>
  </si>
  <si>
    <t xml:space="preserve">Disclosure on the scope and nature of risk disclosure and/or measurement systems. </t>
  </si>
  <si>
    <t>(e)</t>
  </si>
  <si>
    <t>Disclose information on the main features of risk disclosure and measurement systems.</t>
  </si>
  <si>
    <t xml:space="preserve"> Point (a) of Article 435(1) CRR</t>
  </si>
  <si>
    <t>(f)</t>
  </si>
  <si>
    <t>Strategies and processes to manage risks for each separate category of risk.</t>
  </si>
  <si>
    <t>Points (a) and (d) of Article 435(1) CRR</t>
  </si>
  <si>
    <t>(g)</t>
  </si>
  <si>
    <t>Information on the strategies and processes to manage, hedge and mitigate risks, as well as on the monitoring of the effectiveness of hedges and mitigants.</t>
  </si>
  <si>
    <t>Point (a) of Article 435(2) CRR</t>
  </si>
  <si>
    <t>The number of directorships held by members of the management body.</t>
  </si>
  <si>
    <t>Point (b) of Article 435(2) CRR</t>
  </si>
  <si>
    <t>Information regarding the recruitment policy for the selection of members of the management body and their actual knowledge, skills and expertise.</t>
  </si>
  <si>
    <t>Point (c) of Article 435(2) CRR</t>
  </si>
  <si>
    <t>(c)</t>
  </si>
  <si>
    <t>Information on the  diversity policy with regard of the members of the management body.</t>
  </si>
  <si>
    <t>Point (d) of Article 435(2) CRR</t>
  </si>
  <si>
    <t>Information whether or not the institution has set up a separate risk committee and the frequency of the meetings.</t>
  </si>
  <si>
    <t>Point (e) Article 435(2) CRR</t>
  </si>
  <si>
    <t xml:space="preserve">Description on the information flow on risk to the management body. </t>
  </si>
  <si>
    <t>Template EU CCyB1 - Geographical distribution of credit exposures relevant for the calculation of the countercyclical buffer</t>
  </si>
  <si>
    <t>Template EU CCyB2 - Amount of institution-specific countercyclical capital buffer</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</si>
  <si>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</si>
  <si>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</si>
  <si>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</si>
  <si>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</si>
  <si>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</si>
  <si>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</si>
  <si>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</si>
  <si>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</si>
  <si>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</si>
  <si>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</si>
  <si>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</si>
  <si>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</si>
  <si>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</si>
  <si>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</si>
  <si>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</si>
  <si>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</si>
  <si>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</si>
  <si>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</si>
  <si>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</si>
  <si>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</si>
  <si>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</si>
  <si>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</si>
  <si>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</si>
  <si>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</si>
  <si>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</si>
  <si>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</si>
  <si>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Institution specific countercyclical capital buffer rate</t>
  </si>
  <si>
    <t>Institution specific countercyclical capital buffer requirement</t>
  </si>
  <si>
    <t>Template EU LI1 - Differences between the accounting scope and the scope of prudential consolidation and mapping of financial statement categories with regulatory risk categories</t>
  </si>
  <si>
    <t xml:space="preserve">Template EU LI2 - Main sources of differences between regulatory exposure amounts and carrying values in financial statements </t>
  </si>
  <si>
    <t xml:space="preserve">Template EU LI3 - Outline of the differences in the scopes of consolidation (entity by entity) </t>
  </si>
  <si>
    <t>Table EU LIA - Explanations of differences between accounting and regulatory exposure amounts</t>
  </si>
  <si>
    <t>Table EU LIB - Other qualitative information on the scope of application</t>
  </si>
  <si>
    <t>Template EU PV1 - Prudent valuation adjustments (PVA)</t>
  </si>
  <si>
    <t xml:space="preserve">Template EU LI1 - Differences between the accounting scope and the scope of prudential consolidation and mapping of financial statement categories with regulatory risk categories </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</si>
  <si>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</si>
  <si>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</si>
  <si>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</si>
  <si>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</si>
  <si>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</si>
  <si>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</si>
  <si>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</si>
  <si>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</si>
  <si>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</si>
  <si>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</si>
  <si>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t>
  </si>
  <si>
    <t>xxx</t>
  </si>
  <si>
    <t xml:space="preserve">Total assets </t>
  </si>
  <si>
    <t>Breakdown by liability classes according to the balance sheet in the published financial statements</t>
  </si>
  <si>
    <t>1</t>
  </si>
  <si>
    <t xml:space="preserve">Total liabilities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</si>
  <si>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</si>
  <si>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</si>
  <si>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</si>
  <si>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</si>
  <si>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</si>
  <si>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</si>
  <si>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</si>
  <si>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</si>
  <si>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</si>
  <si>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</si>
  <si>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</si>
  <si>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</si>
  <si>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</si>
  <si>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</si>
  <si>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</si>
  <si>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</si>
  <si>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</si>
  <si>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</si>
  <si>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</si>
  <si>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</si>
  <si>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</si>
  <si>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</si>
  <si>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</si>
  <si>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</si>
  <si>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</si>
  <si>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</si>
  <si>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Entity A</t>
  </si>
  <si>
    <t>X</t>
  </si>
  <si>
    <t>Credit institution</t>
  </si>
  <si>
    <t>Entity N</t>
  </si>
  <si>
    <t>Entity Z</t>
  </si>
  <si>
    <t>Insurance entity</t>
  </si>
  <si>
    <t>Entity AA</t>
  </si>
  <si>
    <t>Immaterial leasing company</t>
  </si>
  <si>
    <t>Article 436(b) CRR</t>
  </si>
  <si>
    <t>Differences between columns (a) and (b) in template EU LI1</t>
  </si>
  <si>
    <t>Article 436(d) CRR</t>
  </si>
  <si>
    <t>Qualitative information on the main sources of differences between the accounting and regulatoy scope of consolidation shown in template EU LI2</t>
  </si>
  <si>
    <t>Article 436(f) CRR</t>
  </si>
  <si>
    <t>Impediment to the prompt transfer of own funds or to the repayment of liabilities within the group</t>
  </si>
  <si>
    <t>Article 436(g) CRR</t>
  </si>
  <si>
    <t xml:space="preserve">Subsidiaries not included in the consolidation with own funds less than required </t>
  </si>
  <si>
    <t>Article 436(h) CRR</t>
  </si>
  <si>
    <t>Use of derogation referred to in Article 7 CRR or individual consolidation method laid down in Article 9 CRR</t>
  </si>
  <si>
    <t>Aggregate amount by which the actual own funds are less than required in all subsidiaries that are not included in the consolidation</t>
  </si>
  <si>
    <t>Fixed format</t>
  </si>
  <si>
    <t>EU e1</t>
  </si>
  <si>
    <t>EU e2</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</si>
  <si>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</si>
  <si>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</si>
  <si>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</si>
  <si>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</si>
  <si>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</si>
  <si>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</si>
  <si>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</si>
  <si>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</si>
  <si>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</si>
  <si>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</si>
  <si>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</si>
  <si>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</si>
  <si>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</si>
  <si>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</si>
  <si>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Close-out cost</t>
  </si>
  <si>
    <t>Concentrated positions</t>
  </si>
  <si>
    <t>Early termination</t>
  </si>
  <si>
    <t>Model risk</t>
  </si>
  <si>
    <t>Operational risk</t>
  </si>
  <si>
    <t>Future administrative costs</t>
  </si>
  <si>
    <t>Total Additional Valuation Adjustments (AVAs)</t>
  </si>
  <si>
    <t>Template EU CC1 - Composition of regulatory own funds</t>
  </si>
  <si>
    <t>Template EU CC2 - reconciliation of regulatory own funds to balance sheet in the audited financial statements</t>
  </si>
  <si>
    <t>Template EU CCA: Main features of regulatory own funds instruments and eligible liabilities instruments</t>
  </si>
  <si>
    <t xml:space="preserve"> (a)</t>
  </si>
  <si>
    <t xml:space="preserve">  (b)</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</si>
  <si>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</si>
  <si>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</si>
  <si>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</si>
  <si>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</si>
  <si>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</si>
  <si>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</si>
  <si>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</si>
  <si>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</si>
  <si>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</si>
  <si>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</si>
  <si>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</si>
  <si>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</si>
  <si>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</si>
  <si>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</si>
  <si>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</si>
  <si>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</si>
  <si>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</si>
  <si>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</si>
  <si>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</si>
  <si>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</si>
  <si>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</si>
  <si>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</si>
  <si>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</si>
  <si>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</si>
  <si>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</si>
  <si>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</si>
  <si>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</si>
  <si>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</si>
  <si>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</si>
  <si>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</si>
  <si>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</si>
  <si>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</si>
  <si>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</si>
  <si>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</si>
  <si>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</si>
  <si>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</si>
  <si>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</si>
  <si>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</si>
  <si>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r>
      <t>Deferred tax assets arising from temporary differences (amount above 10% threshold, net of related tax liability where the conditions in Article 38</t>
    </r>
    <r>
      <rPr>
        <strike/>
        <sz val="9"/>
        <color rgb="FFFF0000"/>
        <rFont val="Calibri"/>
        <family val="2"/>
        <scheme val="minor"/>
      </rPr>
      <t xml:space="preserve"> </t>
    </r>
    <r>
      <rPr>
        <sz val="9"/>
        <rFont val="Calibri"/>
        <family val="2"/>
        <scheme val="minor"/>
      </rPr>
      <t>(3) CRR are met) (negative amount)</t>
    </r>
  </si>
  <si>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</si>
  <si>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</si>
  <si>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</si>
  <si>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</si>
  <si>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</si>
  <si>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</si>
  <si>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</si>
  <si>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r>
      <t>Qualifying AT1 deductions that exceed the AT1</t>
    </r>
    <r>
      <rPr>
        <sz val="9"/>
        <rFont val="Calibri"/>
        <family val="2"/>
        <scheme val="minor"/>
      </rPr>
      <t xml:space="preserve"> items of the institution (negative amount)</t>
    </r>
  </si>
  <si>
    <t>27a</t>
  </si>
  <si>
    <r>
      <t>Other regulatory adjustments</t>
    </r>
  </si>
  <si>
    <t>Total regulatory adjustments to Common Equity Tier 1 (CET1)</t>
  </si>
  <si>
    <t xml:space="preserve">Common Equity Tier 1 (CET1) capital </t>
  </si>
  <si>
    <t>Additional Tier 1 (AT1) capital: instruments</t>
  </si>
  <si>
    <t>Capital instruments and the related share premium accounts</t>
  </si>
  <si>
    <t>(i)</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</si>
  <si>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</si>
  <si>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</si>
  <si>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</si>
  <si>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</si>
  <si>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</si>
  <si>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</si>
  <si>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</si>
  <si>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</si>
  <si>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</si>
  <si>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</si>
  <si>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</si>
  <si>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</si>
  <si>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</si>
  <si>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</si>
  <si>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</si>
  <si>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r>
      <t>Qualifying T2 deductions that exceed the T2</t>
    </r>
    <r>
      <rPr>
        <sz val="9"/>
        <rFont val="Calibri"/>
        <family val="2"/>
        <scheme val="minor"/>
      </rPr>
      <t xml:space="preserve"> items of the institution (negative amount)</t>
    </r>
  </si>
  <si>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</si>
  <si>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</si>
  <si>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</si>
  <si>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</si>
  <si>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</si>
  <si>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</si>
  <si>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</si>
  <si>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</si>
  <si>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</si>
  <si>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</si>
  <si>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</si>
  <si>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</si>
  <si>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</si>
  <si>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</si>
  <si>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</si>
  <si>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</si>
  <si>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</si>
  <si>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</si>
  <si>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</si>
  <si>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</si>
  <si>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</si>
  <si>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</si>
  <si>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</si>
  <si>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</si>
  <si>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</si>
  <si>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</si>
  <si>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</si>
  <si>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</si>
  <si>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</si>
  <si>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</si>
  <si>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</si>
  <si>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</si>
  <si>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</si>
  <si>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</si>
  <si>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</si>
  <si>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</si>
  <si>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</si>
  <si>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</si>
  <si>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</si>
  <si>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</si>
  <si>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</si>
  <si>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</si>
  <si>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</si>
  <si>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</si>
  <si>
    <t>Amounts below the thresholds for deduction (before risk weighting) </t>
  </si>
  <si>
    <r>
      <t>Direct and indirect holdings of</t>
    </r>
    <r>
      <rPr>
        <sz val="9"/>
        <rFont val="Calibri"/>
        <family val="2"/>
        <scheme val="minor"/>
      </rPr>
      <t xml:space="preserve"> own funds and  eligible liabilities of financial sector entities where the institution does not have a significant investment in those entities (amount below 10% threshold and net of eligible short positions)   </t>
    </r>
  </si>
  <si>
    <t xml:space="preserve">Direct and indirect holdings by the institution of the CET1 instruments of financial sector entities where the institution has a significant investment in those entities (amount below 17.65% thresholds and net of eligible short positions) </t>
  </si>
  <si>
    <r>
      <t xml:space="preserve">Deferred tax assets arising from temporary differences (amount below </t>
    </r>
    <r>
      <rPr>
        <sz val="9"/>
        <rFont val="Calibri"/>
        <family val="2"/>
        <scheme val="minor"/>
      </rPr>
      <t>17,65% threshold, net of related tax liability where the conditions in Article 38 (3) CRR are met)</t>
    </r>
  </si>
  <si>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</si>
  <si>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</si>
  <si>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</si>
  <si>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</si>
  <si>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</si>
  <si>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</si>
  <si>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</si>
  <si>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</si>
  <si>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</si>
  <si>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</si>
  <si>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</si>
  <si>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</si>
  <si>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</si>
  <si>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Balance sheet as in published financial statements</t>
  </si>
  <si>
    <t>Under regulatory scope of consolidation</t>
  </si>
  <si>
    <t>Reference</t>
  </si>
  <si>
    <t>As at period end</t>
  </si>
  <si>
    <r>
      <t xml:space="preserve">Assets - </t>
    </r>
    <r>
      <rPr>
        <i/>
        <sz val="11"/>
        <color rgb="FF000000"/>
        <rFont val="Calibri"/>
        <family val="2"/>
        <scheme val="minor"/>
      </rPr>
      <t>Breakdown by asset clases according to the balance sheet in the published financial statements</t>
    </r>
  </si>
  <si>
    <t>Total assets</t>
  </si>
  <si>
    <r>
      <t>Liabilities</t>
    </r>
    <r>
      <rPr>
        <i/>
        <sz val="11"/>
        <color rgb="FF000000"/>
        <rFont val="Calibri"/>
        <family val="2"/>
        <scheme val="minor"/>
      </rPr>
      <t xml:space="preserve"> - Breakdown by liability clases according to the balance sheet in the published financial statements</t>
    </r>
  </si>
  <si>
    <t>Total liabilities</t>
  </si>
  <si>
    <t>Shareholders' Equity</t>
  </si>
  <si>
    <t>Total shareholders' equity</t>
  </si>
  <si>
    <t>Qualitative or quantitative information - Free format</t>
  </si>
  <si>
    <t>Issuer</t>
  </si>
  <si>
    <t>Unique identifier (eg CUSIP, ISIN or Bloomberg identifier for private placement)</t>
  </si>
  <si>
    <t>2a</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</si>
  <si>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</si>
  <si>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</si>
  <si>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</si>
  <si>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</si>
  <si>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</si>
  <si>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</si>
  <si>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</si>
  <si>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</si>
  <si>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</si>
  <si>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</si>
  <si>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</si>
  <si>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EU-9a</t>
  </si>
  <si>
    <t>Issue price</t>
  </si>
  <si>
    <t>EU-9b</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</si>
  <si>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</si>
  <si>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</si>
  <si>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</si>
  <si>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</si>
  <si>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</si>
  <si>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</si>
  <si>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</si>
  <si>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</si>
  <si>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</si>
  <si>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</si>
  <si>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</si>
  <si>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</si>
  <si>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</si>
  <si>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</si>
  <si>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</si>
  <si>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</si>
  <si>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</si>
  <si>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</si>
  <si>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</si>
  <si>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</si>
  <si>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</si>
  <si>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</si>
  <si>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</si>
  <si>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</si>
  <si>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</si>
  <si>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</si>
  <si>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</si>
  <si>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</si>
  <si>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</si>
  <si>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</si>
  <si>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</si>
  <si>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</si>
  <si>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</si>
  <si>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</si>
  <si>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</si>
  <si>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</si>
  <si>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</si>
  <si>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(1) Insert ‘N/A’ if the question is not applicable</t>
  </si>
  <si>
    <t>Template EU LR1 - LRSum: Summary reconciliation of accounting assets and leverage ratio exposures</t>
  </si>
  <si>
    <t>Template EU LR2 - LRCom: Leverage ratio common disclosure</t>
  </si>
  <si>
    <t>Template EU LR3 - LRSpl: Split-up of on balance sheet exposures (excluding derivatives, SFTs and exempted exposures)</t>
  </si>
  <si>
    <t>Table EU LRA: Disclosure of LR qualitative information</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</si>
  <si>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</si>
  <si>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</si>
  <si>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</si>
  <si>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</si>
  <si>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sz val="11"/>
        <color theme="1"/>
        <rFont val="Calibri"/>
        <family val="2"/>
        <scheme val="minor"/>
      </rPr>
      <t>s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</si>
  <si>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</si>
  <si>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</si>
  <si>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</si>
  <si>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r>
      <t>Adjustment</t>
    </r>
    <r>
      <rPr>
        <sz val="11"/>
        <color rgb="FF000000"/>
        <rFont val="Calibri"/>
        <family val="2"/>
        <scheme val="minor"/>
      </rPr>
      <t xml:space="preserve"> for derivative financial instruments</t>
    </r>
  </si>
  <si>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</si>
  <si>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</si>
  <si>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</si>
  <si>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</si>
  <si>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</si>
  <si>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</si>
  <si>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</si>
  <si>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</si>
  <si>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r>
      <rPr>
        <b/>
        <sz val="11"/>
        <color theme="1"/>
        <rFont val="Calibri"/>
        <family val="2"/>
        <scheme val="minor"/>
      </rPr>
      <t>T</t>
    </r>
    <r>
      <rPr>
        <b/>
        <sz val="11"/>
        <color rgb="FF000000"/>
        <rFont val="Calibri"/>
        <family val="2"/>
        <scheme val="minor"/>
      </rPr>
      <t>otal exposure measure</t>
    </r>
  </si>
  <si>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</si>
  <si>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</si>
  <si>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</si>
  <si>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</si>
  <si>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</si>
  <si>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</si>
  <si>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</si>
  <si>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</si>
  <si>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</si>
  <si>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</si>
  <si>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</si>
  <si>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</si>
  <si>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</si>
  <si>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</si>
  <si>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</si>
  <si>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</si>
  <si>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</si>
  <si>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</si>
  <si>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r>
      <t>(Exempted CCP leg of client-cleared trade exposures) (simplified standardised approach</t>
    </r>
    <r>
      <rPr>
        <sz val="11"/>
        <rFont val="Calibri"/>
        <family val="2"/>
        <scheme val="minor"/>
      </rPr>
      <t>)</t>
    </r>
  </si>
  <si>
    <t>EU-10b</t>
  </si>
  <si>
    <r>
      <t xml:space="preserve">(Exempted CCP leg of client-cleared trade exposures) (Original </t>
    </r>
    <r>
      <rPr>
        <sz val="11"/>
        <color theme="1"/>
        <rFont val="Calibri"/>
        <family val="2"/>
        <scheme val="minor"/>
      </rPr>
      <t>Exposure Method)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</si>
  <si>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</si>
  <si>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</si>
  <si>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</si>
  <si>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</si>
  <si>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</si>
  <si>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</si>
  <si>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</si>
  <si>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</si>
  <si>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</si>
  <si>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</si>
  <si>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</si>
  <si>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</si>
  <si>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</si>
  <si>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</si>
  <si>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</si>
  <si>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</si>
  <si>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(General provisions </t>
    </r>
    <r>
      <rPr>
        <sz val="11"/>
        <color theme="1"/>
        <rFont val="Calibri"/>
        <family val="2"/>
        <scheme val="minor"/>
      </rPr>
      <t>deducted in determining Tier 1 capital and specific provisions associated associated with off-balance sheet exposures)</t>
    </r>
  </si>
  <si>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</si>
  <si>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</si>
  <si>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</si>
  <si>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</si>
  <si>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</si>
  <si>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</si>
  <si>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</si>
  <si>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</si>
  <si>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</si>
  <si>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</si>
  <si>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</si>
  <si>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11"/>
        <color theme="1"/>
        <rFont val="Calibri"/>
        <family val="2"/>
        <scheme val="minor"/>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</si>
  <si>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</si>
  <si>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</si>
  <si>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</si>
  <si>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</si>
  <si>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</si>
  <si>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</si>
  <si>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</si>
  <si>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</si>
  <si>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</si>
  <si>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</si>
  <si>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</si>
  <si>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</si>
  <si>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</si>
  <si>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r>
      <rPr>
        <b/>
        <sz val="11"/>
        <color theme="1"/>
        <rFont val="Calibri"/>
        <family val="2"/>
        <scheme val="minor"/>
      </rPr>
      <t>T</t>
    </r>
    <r>
      <rPr>
        <b/>
        <sz val="11"/>
        <rFont val="Calibri"/>
        <family val="2"/>
        <scheme val="minor"/>
      </rPr>
      <t>otal exposure measure</t>
    </r>
  </si>
  <si>
    <r>
      <t xml:space="preserve">Leverage ratio </t>
    </r>
    <r>
      <rPr>
        <sz val="11"/>
        <color theme="1"/>
        <rFont val="Calibri"/>
        <family val="2"/>
        <scheme val="minor"/>
      </rPr>
      <t>(%)</t>
    </r>
  </si>
  <si>
    <t>EU-25</t>
  </si>
  <si>
    <t>Leverage ratio (excluding the impact of the exemption of public sector investments and promotional loans) (%)</t>
  </si>
  <si>
    <t>25a</t>
  </si>
  <si>
    <r>
      <t xml:space="preserve">Leverage ratio (excluding the impact of any applicable temporary exemption of central bank reserves) </t>
    </r>
    <r>
      <rPr>
        <sz val="11"/>
        <color theme="1"/>
        <rFont val="Calibri"/>
        <family val="2"/>
        <scheme val="minor"/>
      </rPr>
      <t>(%)</t>
    </r>
  </si>
  <si>
    <t>Regulatory minimum leverage ratio requirement (%)</t>
  </si>
  <si>
    <t>EU-26a</t>
  </si>
  <si>
    <t>EU-26b</t>
  </si>
  <si>
    <t xml:space="preserve">     of which: to be made up of CET1 capital</t>
  </si>
  <si>
    <t>EU-27a</t>
  </si>
  <si>
    <t>Choice on transitional arrangements and relevant exposures</t>
  </si>
  <si>
    <r>
      <t>EU-27</t>
    </r>
    <r>
      <rPr>
        <sz val="11"/>
        <color theme="1"/>
        <rFont val="Calibri"/>
        <family val="2"/>
        <scheme val="minor"/>
      </rPr>
      <t>b</t>
    </r>
  </si>
  <si>
    <t>Choice on transitional arrangements for the definition of the capital measure</t>
  </si>
  <si>
    <t>Disclosure of mean values</t>
  </si>
  <si>
    <r>
      <t>Mean of daily values of gross SFT assets, after adjustment for sale accounting transactions</t>
    </r>
    <r>
      <rPr>
        <sz val="11"/>
        <rFont val="Calibri"/>
        <family val="2"/>
        <scheme val="minor"/>
      </rPr>
      <t xml:space="preserve"> and netted of amounts of associated cash payables and cash receivable</t>
    </r>
  </si>
  <si>
    <t>Quarter-end value of gross SFT assets, after adjustment for sale accounting transactions and netted of amounts of associated cash payables and cash receivables</t>
  </si>
  <si>
    <r>
      <t>Total exposure</t>
    </r>
    <r>
      <rPr>
        <sz val="11"/>
        <color theme="1"/>
        <rFont val="Calibri"/>
        <family val="2"/>
        <scheme val="minor"/>
      </rPr>
      <t xml:space="preserve"> measure (including the impact of any applicable temporary exemption of central bank reserves) incorporating mean values from row 28 of gross SFT assets (after adjustment for sale accounting transactions and netted of amounts of associated cash payables and cash receivables)</t>
    </r>
  </si>
  <si>
    <t>30a</t>
  </si>
  <si>
    <r>
      <t>Total exposure</t>
    </r>
    <r>
      <rPr>
        <sz val="11"/>
        <color theme="1"/>
        <rFont val="Calibri"/>
        <family val="2"/>
        <scheme val="minor"/>
      </rPr>
      <t xml:space="preserve"> measure (excluding the impact of any applicable temporary exemption of central bank reserves) incorporating mean values from row 28 of gross SFT assets (after adjustment for sale accounting transactions and netted of amounts of associated cash payables and cash receivables)</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</si>
  <si>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</si>
  <si>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</si>
  <si>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</si>
  <si>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</si>
  <si>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</si>
  <si>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</si>
  <si>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</si>
  <si>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</si>
  <si>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</si>
  <si>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</si>
  <si>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</si>
  <si>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</si>
  <si>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</si>
  <si>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</si>
  <si>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</si>
  <si>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</si>
  <si>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</si>
  <si>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</si>
  <si>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</si>
  <si>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</si>
  <si>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</si>
  <si>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</si>
  <si>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</si>
  <si>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</si>
  <si>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</si>
  <si>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</si>
  <si>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</si>
  <si>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Row</t>
  </si>
  <si>
    <t>Description of the processes used to manage the risk of excessive leverage</t>
  </si>
  <si>
    <r>
      <t xml:space="preserve">Description of the factors that had an impact on the leverage </t>
    </r>
    <r>
      <rPr>
        <sz val="11"/>
        <color rgb="FFFF0000"/>
        <rFont val="Calibri"/>
        <family val="2"/>
        <scheme val="minor"/>
      </rPr>
      <t>r</t>
    </r>
    <r>
      <rPr>
        <sz val="11"/>
        <color rgb="FF000000"/>
        <rFont val="Calibri"/>
        <family val="2"/>
        <scheme val="minor"/>
      </rPr>
      <t xml:space="preserve">atio during the period to which the disclosed leverage </t>
    </r>
    <r>
      <rPr>
        <sz val="11"/>
        <color rgb="FFFF0000"/>
        <rFont val="Calibri"/>
        <family val="2"/>
        <scheme val="minor"/>
      </rPr>
      <t>r</t>
    </r>
    <r>
      <rPr>
        <sz val="11"/>
        <color rgb="FF000000"/>
        <rFont val="Calibri"/>
        <family val="2"/>
        <scheme val="minor"/>
      </rPr>
      <t>atio refers</t>
    </r>
  </si>
  <si>
    <t xml:space="preserve">Table EU LIQA - Liquidity risk management </t>
  </si>
  <si>
    <t>Template EU LIQ1 - Quantitative information of LCR</t>
  </si>
  <si>
    <t>Table EU LIQB  on qualitative information on LCR, which complements template EU LIQ1.</t>
  </si>
  <si>
    <t xml:space="preserve">Template EU LIQ2: Net Stable Funding Ratio </t>
  </si>
  <si>
    <t>in accordance with Article 451a(4) CRR</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</si>
  <si>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</si>
  <si>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</si>
  <si>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A description of the degree of centralisation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</si>
  <si>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</si>
  <si>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</si>
  <si>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</si>
  <si>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</si>
  <si>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</si>
  <si>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</si>
  <si>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r>
      <t>·</t>
    </r>
    <r>
      <rPr>
        <sz val="7"/>
        <rFont val="Calibri"/>
        <family val="2"/>
        <scheme val="minor"/>
      </rPr>
      <t xml:space="preserve">         </t>
    </r>
    <r>
      <rPr>
        <sz val="12"/>
        <rFont val="Calibri"/>
        <family val="2"/>
        <scheme val="minor"/>
      </rPr>
      <t>Concentration limits on collateral pools and sources of funding (both products and counterparties)</t>
    </r>
  </si>
  <si>
    <r>
      <t>·</t>
    </r>
    <r>
      <rPr>
        <sz val="7"/>
        <rFont val="Calibri"/>
        <family val="2"/>
        <scheme val="minor"/>
      </rPr>
      <t xml:space="preserve">         </t>
    </r>
    <r>
      <rPr>
        <sz val="12"/>
        <rFont val="Calibri"/>
        <family val="2"/>
        <scheme val="minor"/>
      </rPr>
      <t>Customised measurement tools or metrics that assess the structure of the bank’s balance sheet or that project cash flows and future liquidity positions, taking into account off-balance sheet risks which are specific to that bank</t>
    </r>
  </si>
  <si>
    <r>
      <t>·</t>
    </r>
    <r>
      <rPr>
        <sz val="7"/>
        <rFont val="Calibri"/>
        <family val="2"/>
        <scheme val="minor"/>
      </rPr>
      <t xml:space="preserve">         </t>
    </r>
    <r>
      <rPr>
        <sz val="12"/>
        <rFont val="Calibri"/>
        <family val="2"/>
        <scheme val="minor"/>
      </rPr>
      <t>Liquidity exposures and funding needs at the level of individual legal entities, foreign branches and subsidiaries, taking into account legal, regulatory and operational limitations on the transferability of liquidity</t>
    </r>
  </si>
  <si>
    <r>
      <t>·</t>
    </r>
    <r>
      <rPr>
        <sz val="7"/>
        <rFont val="Calibri"/>
        <family val="2"/>
        <scheme val="minor"/>
      </rPr>
      <t xml:space="preserve">         </t>
    </r>
    <r>
      <rPr>
        <sz val="12"/>
        <rFont val="Calibri"/>
        <family val="2"/>
        <scheme val="minor"/>
      </rPr>
      <t>Balance sheet and off-balance sheet items broken down into maturity buckets and the resultant liquidity gaps</t>
    </r>
  </si>
  <si>
    <t>Scope of consolidation: (solo/consolidated)</t>
  </si>
  <si>
    <t>Total unweighted value (average)</t>
  </si>
  <si>
    <t>Total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</si>
  <si>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</si>
  <si>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</si>
  <si>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</si>
  <si>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</si>
  <si>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</si>
  <si>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</si>
  <si>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</si>
  <si>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</si>
  <si>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</si>
  <si>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</si>
  <si>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</si>
  <si>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</si>
  <si>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</si>
  <si>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</si>
  <si>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</si>
  <si>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</si>
  <si>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</si>
  <si>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</si>
  <si>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</si>
  <si>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</si>
  <si>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</si>
  <si>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</si>
  <si>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</si>
  <si>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</si>
  <si>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</si>
  <si>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</si>
  <si>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</si>
  <si>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</si>
  <si>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</si>
  <si>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</si>
  <si>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</si>
  <si>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</si>
  <si>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</si>
  <si>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</si>
  <si>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</si>
  <si>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</si>
  <si>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</si>
  <si>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</si>
  <si>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</si>
  <si>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in accordance with Article 451a(2) CRR</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</si>
  <si>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</si>
  <si>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</si>
  <si>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</si>
  <si>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</si>
  <si>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</si>
  <si>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</si>
  <si>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</si>
  <si>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In accordance with Article 451a(3) CRR</t>
  </si>
  <si>
    <t>(in currency amount)</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</si>
  <si>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</si>
  <si>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</si>
  <si>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</si>
  <si>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</si>
  <si>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</si>
  <si>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</si>
  <si>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</si>
  <si>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</si>
  <si>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</si>
  <si>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</si>
  <si>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</si>
  <si>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</si>
  <si>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</si>
  <si>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</si>
  <si>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</si>
  <si>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</si>
  <si>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</si>
  <si>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</si>
  <si>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</si>
  <si>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</si>
  <si>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</si>
  <si>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</si>
  <si>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</si>
  <si>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</si>
  <si>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</si>
  <si>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</si>
  <si>
    <r>
      <t>Performing loans to non- financial corporate clients, loans to retail and small business customers, and loans to sovereigns,</t>
    </r>
    <r>
      <rPr>
        <i/>
        <sz val="11"/>
        <color theme="9" tint="-0.24997000396251678"/>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</si>
  <si>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</si>
  <si>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</si>
  <si>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</si>
  <si>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</si>
  <si>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</si>
  <si>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</si>
  <si>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</si>
  <si>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1"/>
        <color theme="1"/>
        <rFont val="Calibri"/>
        <family val="2"/>
        <scheme val="minor"/>
      </rPr>
      <t> </t>
    </r>
  </si>
  <si>
    <t xml:space="preserve">NSFR derivative liabilities before deduction of variation margin posted </t>
  </si>
  <si>
    <t>All other assets not included in the above categories</t>
  </si>
  <si>
    <t>Off-balance sheet items</t>
  </si>
  <si>
    <t>Total RSF</t>
  </si>
  <si>
    <t>Net Stable Funding Ratio (%)</t>
  </si>
  <si>
    <t>Template EU CR4 – standardised approach – Credit risk exposure and CRM effects</t>
  </si>
  <si>
    <t>Template EU CR5 – standardised approach</t>
  </si>
  <si>
    <t>Table EU CRD – Qualitative disclosure requirements related to standardised approach</t>
  </si>
  <si>
    <t>Article 444  (a) CRR</t>
  </si>
  <si>
    <t>Names of the external credit assessment institutions (ECAIs) and export credit agencies (ECAs) nominated by the institution, and the reasons for any changes over the disclosure period;</t>
  </si>
  <si>
    <t>Article 444  (b) CRR</t>
  </si>
  <si>
    <t>The exposure classes for which each ECAI or ECA is used;</t>
  </si>
  <si>
    <t>Article 444 (c) CRR</t>
  </si>
  <si>
    <t>(c )</t>
  </si>
  <si>
    <t>A description of the process used to transfer the issuer and issue credit ratings onto comparable assets  items not included in the trading book;</t>
  </si>
  <si>
    <t>Article 444 (d) CRR</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</si>
  <si>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</si>
  <si>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 xml:space="preserve"> Exposure classes</t>
  </si>
  <si>
    <t>Exposures before CCF and before CRM</t>
  </si>
  <si>
    <t>Exposures post CCF and post CRM</t>
  </si>
  <si>
    <t>RWAs and RWAs density</t>
  </si>
  <si>
    <t>On-balance-sheet exposures</t>
  </si>
  <si>
    <t>Off-balance-sheet exposures</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</si>
  <si>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</si>
  <si>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</si>
  <si>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</si>
  <si>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</si>
  <si>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</si>
  <si>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</si>
  <si>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</si>
  <si>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</si>
  <si>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</si>
  <si>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</si>
  <si>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</si>
  <si>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</si>
  <si>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</si>
  <si>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</si>
  <si>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</si>
  <si>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</si>
  <si>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</si>
  <si>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n</t>
  </si>
  <si>
    <t>o</t>
  </si>
  <si>
    <t>p</t>
  </si>
  <si>
    <t>q</t>
  </si>
  <si>
    <t>Exposures secured by mortgages on immovable property</t>
  </si>
  <si>
    <t>Exposures to institutions and corporates with a short-term credit assessment</t>
  </si>
  <si>
    <t>Units or shares in collective investment undertakings</t>
  </si>
  <si>
    <t>Equity exposures</t>
  </si>
  <si>
    <t>Table EU CRA: General qualitative information about credit risk</t>
  </si>
  <si>
    <t>Table EU CRB: Additional disclosure related to the credit quality of assets</t>
  </si>
  <si>
    <t>Template EU CR1: Performing and non-performing exposures and related provisions</t>
  </si>
  <si>
    <t>Template EU CR1-A: Maturity of exposures</t>
  </si>
  <si>
    <t>Template EU CR2: Changes in the stock of non-performing loans and advances</t>
  </si>
  <si>
    <t>Template EU CR2a: Changes in the stock of non-performing loans and advances and related net accumulated recoveries</t>
  </si>
  <si>
    <t>Template EU CQ1: Credit quality of forborne exposures</t>
  </si>
  <si>
    <t>Template EU CQ2: Quality of forbearance</t>
  </si>
  <si>
    <t>Template EU CQ3: Credit quality of performing and non-performing exposures by past due days</t>
  </si>
  <si>
    <t>Template EU CQ4: Quality of non-performing exposures by geography </t>
  </si>
  <si>
    <t>Template EU CQ5: Credit quality of loans and advances by industry</t>
  </si>
  <si>
    <t xml:space="preserve">Template EU CQ6: Collateral valuation - loans and advances </t>
  </si>
  <si>
    <t xml:space="preserve">Template EU CQ7: Collateral obtained by taking possession and execution processes </t>
  </si>
  <si>
    <t>Template EU CQ8: Collateral obtained by taking possession and execution processes – vintage breakdown</t>
  </si>
  <si>
    <t>Institutions shall describe their risk management objectives and policies for credit risk by providing the following information:</t>
  </si>
  <si>
    <t>Qualitative disclosures</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</si>
  <si>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</si>
  <si>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</si>
  <si>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</si>
  <si>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</si>
  <si>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</si>
  <si>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</si>
  <si>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</si>
  <si>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</si>
  <si>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 xml:space="preserve">Template EU CR1: Performing and non-performing exposures and related provisions.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</si>
  <si>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</si>
  <si>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</si>
  <si>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</si>
  <si>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</si>
  <si>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</si>
  <si>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</si>
  <si>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</si>
  <si>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</si>
  <si>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</si>
  <si>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</si>
  <si>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</si>
  <si>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</si>
  <si>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</si>
  <si>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</si>
  <si>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</si>
  <si>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</si>
  <si>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</si>
  <si>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</si>
  <si>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</si>
  <si>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</si>
  <si>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</si>
  <si>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</si>
  <si>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</si>
  <si>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</si>
  <si>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</si>
  <si>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</si>
  <si>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</si>
  <si>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</si>
  <si>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</si>
  <si>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</si>
  <si>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</si>
  <si>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</si>
  <si>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</si>
  <si>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</si>
  <si>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</si>
  <si>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</si>
  <si>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</si>
  <si>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160</t>
  </si>
  <si>
    <t>170</t>
  </si>
  <si>
    <t>180</t>
  </si>
  <si>
    <t>190</t>
  </si>
  <si>
    <t>200</t>
  </si>
  <si>
    <t>210</t>
  </si>
  <si>
    <t>220</t>
  </si>
  <si>
    <t>Net exposure value</t>
  </si>
  <si>
    <t>On demand</t>
  </si>
  <si>
    <t>&lt;= 1 year</t>
  </si>
  <si>
    <t>&gt; 1 year &lt;= 5 years</t>
  </si>
  <si>
    <t>&gt; 5 years</t>
  </si>
  <si>
    <t>No stated maturity</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</si>
  <si>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</si>
  <si>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</si>
  <si>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</si>
  <si>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</si>
  <si>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</si>
  <si>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</si>
  <si>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</si>
  <si>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Related net accumulated recoveries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</si>
  <si>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</si>
  <si>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</si>
  <si>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</si>
  <si>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</si>
  <si>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</si>
  <si>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</si>
  <si>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 due to reclassification as held for sale</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</si>
  <si>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</si>
  <si>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</si>
  <si>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</si>
  <si>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</si>
  <si>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</si>
  <si>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</si>
  <si>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</si>
  <si>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</si>
  <si>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</si>
  <si>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</si>
  <si>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</si>
  <si>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</si>
  <si>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</si>
  <si>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</si>
  <si>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</si>
  <si>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</si>
  <si>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</si>
  <si>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</si>
  <si>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</si>
  <si>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</si>
  <si>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</si>
  <si>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</si>
  <si>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</si>
  <si>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</si>
  <si>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r>
      <t>Template EU CQ4: Quality of non-performing exposures by geography</t>
    </r>
    <r>
      <rPr>
        <sz val="10"/>
        <rFont val="Calibri"/>
        <family val="2"/>
        <scheme val="minor"/>
      </rPr>
      <t> </t>
    </r>
  </si>
  <si>
    <r>
      <t>f</t>
    </r>
    <r>
      <rPr>
        <sz val="8"/>
        <color theme="1"/>
        <rFont val="Calibri"/>
        <family val="2"/>
        <scheme val="minor"/>
      </rPr>
      <t> </t>
    </r>
  </si>
  <si>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</si>
  <si>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</si>
  <si>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</si>
  <si>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</si>
  <si>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</si>
  <si>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</si>
  <si>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Country 2</t>
  </si>
  <si>
    <t>Country 3</t>
  </si>
  <si>
    <t>Country 4</t>
  </si>
  <si>
    <t>Country N</t>
  </si>
  <si>
    <t>Other countries</t>
  </si>
  <si>
    <t>Template 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</si>
  <si>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</si>
  <si>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</si>
  <si>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</si>
  <si>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</si>
  <si>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</si>
  <si>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</si>
  <si>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</si>
  <si>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</si>
  <si>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</si>
  <si>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</si>
  <si>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</si>
  <si>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</si>
  <si>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</si>
  <si>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</si>
  <si>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</si>
  <si>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</si>
  <si>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</si>
  <si>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</si>
  <si>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</si>
  <si>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</si>
  <si>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</si>
  <si>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Performing</t>
  </si>
  <si>
    <t>Non-performing</t>
  </si>
  <si>
    <t>Past due &gt; 90 days</t>
  </si>
  <si>
    <t>Of which past due &gt; 30 days ≤ 90 days</t>
  </si>
  <si>
    <t>Of which past due &gt; 90 days ≤ 180 days</t>
  </si>
  <si>
    <t>Of which: past due &gt; 180 days ≤ 1 year</t>
  </si>
  <si>
    <r>
      <t>Of which: past due &gt; 1 years ≤</t>
    </r>
    <r>
      <rPr>
        <sz val="8"/>
        <color theme="1"/>
        <rFont val="Verdana"/>
        <family val="2"/>
      </rPr>
      <t> 2 years</t>
    </r>
  </si>
  <si>
    <t>Of which: past due &gt; 2 years ≤ 5 years</t>
  </si>
  <si>
    <t>Of which: past due &gt; 5 years ≤ 7 years</t>
  </si>
  <si>
    <t>Of which: past due &gt; 7 years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</si>
  <si>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</si>
  <si>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</si>
  <si>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</si>
  <si>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</si>
  <si>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</si>
  <si>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</si>
  <si>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</si>
  <si>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</si>
  <si>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</si>
  <si>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</si>
  <si>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</si>
  <si>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</si>
  <si>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</si>
  <si>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</si>
  <si>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</si>
  <si>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</si>
  <si>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</si>
  <si>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</si>
  <si>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</si>
  <si>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</si>
  <si>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</si>
  <si>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Debt balance reduction</t>
  </si>
  <si>
    <t>Total collateral obtained by taking possession</t>
  </si>
  <si>
    <t>Foreclosed ≤ 2 years</t>
  </si>
  <si>
    <t>Foreclosed &gt; 2 years ≤ 5 years</t>
  </si>
  <si>
    <t>Foreclosed &gt; 5 years</t>
  </si>
  <si>
    <t>Of which non-current assets held-for-sale</t>
  </si>
  <si>
    <t>Collateral obtained by taking possession classified as PP&amp;E</t>
  </si>
  <si>
    <t>Collateral obtained by taking possession other than that classified as PP&amp;E</t>
  </si>
  <si>
    <t>Commercial immovable property</t>
  </si>
  <si>
    <t>Table EU CRC – Qualitative disclosure requirements related to CRM techniques</t>
  </si>
  <si>
    <t>Template EU CR3 –  CRM techniques overview:  Disclosure of the use of credit risk mitigation techniques</t>
  </si>
  <si>
    <t>Article 453 (a) CRR</t>
  </si>
  <si>
    <t xml:space="preserve">A description of the core features of the policies and processes for on- and off-balance sheet netting and an indication of the extent to which institutions make use of balance sheet netting;
</t>
  </si>
  <si>
    <t>Article 453 (b) CRR</t>
  </si>
  <si>
    <t>The core features of policies and processes for eligible collateral evaluation and management;</t>
  </si>
  <si>
    <r>
      <t>Article 453 (c) CRR</t>
    </r>
    <r>
      <rPr>
        <b/>
        <sz val="11"/>
        <color theme="1"/>
        <rFont val="Calibri"/>
        <family val="2"/>
        <scheme val="minor"/>
      </rPr>
      <t xml:space="preserve">
</t>
    </r>
  </si>
  <si>
    <r>
      <t>(c)</t>
    </r>
    <r>
      <rPr>
        <b/>
        <sz val="11"/>
        <color theme="1"/>
        <rFont val="Calibri"/>
        <family val="2"/>
        <scheme val="minor"/>
      </rPr>
      <t xml:space="preserve">
</t>
    </r>
  </si>
  <si>
    <t>A description of the main types of collateral taken by the institution to mitigate credit risk;</t>
  </si>
  <si>
    <t xml:space="preserve">
Article 453 (d)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</si>
  <si>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</si>
  <si>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 xml:space="preserve">
Article 453 (e) CRR</t>
  </si>
  <si>
    <t>Information about market or credit risk concentrations within the credit mitigation taken;</t>
  </si>
  <si>
    <t xml:space="preserve">Unsecured carrying amount </t>
  </si>
  <si>
    <t>Secured carrying amount</t>
  </si>
  <si>
    <r>
      <rPr>
        <sz val="11"/>
        <color rgb="FF000000"/>
        <rFont val="Segoe UI"/>
        <family val="2"/>
      </rPr>
      <t>Of which</t>
    </r>
    <r>
      <rPr>
        <b/>
        <sz val="11"/>
        <color rgb="FF000000"/>
        <rFont val="Segoe UI"/>
        <family val="2"/>
      </rPr>
      <t xml:space="preserve"> secured by collateral </t>
    </r>
  </si>
  <si>
    <r>
      <rPr>
        <sz val="11"/>
        <color rgb="FF000000"/>
        <rFont val="Segoe UI"/>
        <family val="2"/>
      </rPr>
      <t xml:space="preserve">Of which </t>
    </r>
    <r>
      <rPr>
        <b/>
        <sz val="11"/>
        <color rgb="FF000000"/>
        <rFont val="Segoe UI"/>
        <family val="2"/>
      </rPr>
      <t>secured by financial guarantees</t>
    </r>
  </si>
  <si>
    <r>
      <rPr>
        <sz val="11"/>
        <color rgb="FF000000"/>
        <rFont val="Segoe UI"/>
        <family val="2"/>
      </rPr>
      <t xml:space="preserve">Of which </t>
    </r>
    <r>
      <rPr>
        <b/>
        <sz val="11"/>
        <color rgb="FF000000"/>
        <rFont val="Segoe UI"/>
        <family val="2"/>
      </rPr>
      <t>secured by credit derivatives</t>
    </r>
  </si>
  <si>
    <t xml:space="preserve">Debt securities </t>
  </si>
  <si>
    <t>  </t>
  </si>
  <si>
    <t xml:space="preserve">     Of which non-performing exposures</t>
  </si>
  <si>
    <t xml:space="preserve">            Of which defaulted </t>
  </si>
  <si>
    <t>Table EU CRE – Qualitative disclosure requirements related to IRB approach</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</si>
  <si>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</si>
  <si>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</si>
  <si>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</si>
  <si>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</si>
  <si>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</si>
  <si>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CR9 –IRB approach – Back-testing of PD per exposure class (fixed PD scale)</t>
  </si>
  <si>
    <t>Template CR9.1 –IRB approach – Back-testing of PD per exposure class (only for  PD estimates according to point (f) of Article 180(1) CRR)</t>
  </si>
  <si>
    <t>Article 452  (a) CRR</t>
  </si>
  <si>
    <t>The competent authority's permission of the approach or approved transition</t>
  </si>
  <si>
    <t>Article 452  (c) CRR</t>
  </si>
  <si>
    <t>(c)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</si>
  <si>
    <t xml:space="preserve">
Article 452 (d) CRR</t>
  </si>
  <si>
    <r>
      <t xml:space="preserve">
</t>
    </r>
    <r>
      <rPr>
        <sz val="11"/>
        <color theme="1"/>
        <rFont val="Calibri"/>
        <family val="2"/>
        <scheme val="minor"/>
      </rPr>
      <t xml:space="preserve">The role of the functions involved in the development, approval and subsequent changes of the credit risk models;
</t>
    </r>
  </si>
  <si>
    <r>
      <t xml:space="preserve">
Article 452 (e) CRR
</t>
    </r>
    <r>
      <rPr>
        <b/>
        <sz val="11"/>
        <color theme="1"/>
        <rFont val="Calibri"/>
        <family val="2"/>
        <scheme val="minor"/>
      </rPr>
      <t xml:space="preserve">
</t>
    </r>
  </si>
  <si>
    <t>The scope and main content of the reporting related to credit risk models;</t>
  </si>
  <si>
    <t>Article 452 (f) CRR</t>
  </si>
  <si>
    <t>A description of the internal ratings process by exposure class, including the number of key models used with respect to each portfolio and a brief discussion of the main differences between the models within the same portfolio, covering:
   (i) 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
   (ii) where applicable, the definitions, methods  and  data  for  estimation  and validation of LGD, such as methods to calculate downturn LGD, how LGDs are estimated for low default portfolio and the time lapse between the default event and the closure of the exposure;
    (iii) where applicable, the definitions, methods  and  data  for  estimation  and validation of credit conversion factors, including assumptions employed in the derivation of those variables.</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</si>
  <si>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</si>
  <si>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</si>
  <si>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</si>
  <si>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</si>
  <si>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</si>
  <si>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</si>
  <si>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</si>
  <si>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</si>
  <si>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</si>
  <si>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</si>
  <si>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</si>
  <si>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</si>
  <si>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</si>
  <si>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</si>
  <si>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Exposure class X</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</si>
  <si>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</si>
  <si>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</si>
  <si>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</si>
  <si>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</si>
  <si>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</si>
  <si>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</si>
  <si>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</si>
  <si>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</si>
  <si>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</si>
  <si>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</si>
  <si>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</si>
  <si>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</si>
  <si>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</si>
  <si>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</si>
  <si>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</si>
  <si>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</si>
  <si>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</si>
  <si>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</si>
  <si>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Total (all exposures classes)</t>
  </si>
  <si>
    <t>F-IRB</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</si>
  <si>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</si>
  <si>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</si>
  <si>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</si>
  <si>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</si>
  <si>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</si>
  <si>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</si>
  <si>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</si>
  <si>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</si>
  <si>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</si>
  <si>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</si>
  <si>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</si>
  <si>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</si>
  <si>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</si>
  <si>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</si>
  <si>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</si>
  <si>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</si>
  <si>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</si>
  <si>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Pre-credit derivatives risk weighted exposure amount</t>
  </si>
  <si>
    <t>Actual risk weighted exposure amount</t>
  </si>
  <si>
    <t>Exposures under F-IRB</t>
  </si>
  <si>
    <t>Central governments and central banks</t>
  </si>
  <si>
    <t xml:space="preserve">Corporates </t>
  </si>
  <si>
    <t>of which Corporates - SMEs</t>
  </si>
  <si>
    <t>of which Corporates - Specialised lending</t>
  </si>
  <si>
    <t>Exposures under A-IRB</t>
  </si>
  <si>
    <t xml:space="preserve">  </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</si>
  <si>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</si>
  <si>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</si>
  <si>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</si>
  <si>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</si>
  <si>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</si>
  <si>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</si>
  <si>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</si>
  <si>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</si>
  <si>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Funded credit 
Protection (FCP)</t>
  </si>
  <si>
    <r>
      <t xml:space="preserve"> </t>
    </r>
    <r>
      <rPr>
        <sz val="8.5"/>
        <color theme="1"/>
        <rFont val="Segoe UI"/>
        <family val="2"/>
      </rPr>
      <t>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</si>
  <si>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</si>
  <si>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</si>
  <si>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</si>
  <si>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</si>
  <si>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</si>
  <si>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</si>
  <si>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</si>
  <si>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</si>
  <si>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</si>
  <si>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</si>
  <si>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</si>
  <si>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</si>
  <si>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</si>
  <si>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</si>
  <si>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</si>
  <si>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</si>
  <si>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</si>
  <si>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</si>
  <si>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</si>
  <si>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</si>
  <si>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</si>
  <si>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</si>
  <si>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</si>
  <si>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</si>
  <si>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</si>
  <si>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</si>
  <si>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</si>
  <si>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</si>
  <si>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</si>
  <si>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</si>
  <si>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</si>
  <si>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Exposure class</t>
  </si>
  <si>
    <t>Number of obligors at the end of previous year</t>
  </si>
  <si>
    <t>Observed average default rate (%)</t>
  </si>
  <si>
    <t>Exposures weighted average PD (%)</t>
  </si>
  <si>
    <t>Average PD (%)</t>
  </si>
  <si>
    <t>Average
historical
annual
default rate (%)</t>
  </si>
  <si>
    <t>Of which number of
obligors which defaulted in the year</t>
  </si>
  <si>
    <t>average PD</t>
  </si>
  <si>
    <t>Number of obligors in the end of previous year</t>
  </si>
  <si>
    <t>External rating
equivalent</t>
  </si>
  <si>
    <t>Template EU CR10 –  Specialised lending and equity exposures under the simple riskweighted approach</t>
  </si>
  <si>
    <t>Template EU CR10.1</t>
  </si>
  <si>
    <t>Specialised lending : Project finance (Slotting approach)</t>
  </si>
  <si>
    <t>Regulatory categories</t>
  </si>
  <si>
    <t>Remaining maturity</t>
  </si>
  <si>
    <t>On-balancesheet exposure</t>
  </si>
  <si>
    <t>Off-balancesheet exposure</t>
  </si>
  <si>
    <t>Category 1</t>
  </si>
  <si>
    <t>Less than 2.5 years</t>
  </si>
  <si>
    <t>Equal to or more than 2.5 years</t>
  </si>
  <si>
    <t>Category 2</t>
  </si>
  <si>
    <t>Category 3</t>
  </si>
  <si>
    <t>Category 4</t>
  </si>
  <si>
    <t>Category 5</t>
  </si>
  <si>
    <t>-</t>
  </si>
  <si>
    <t>Template EU CR10.2</t>
  </si>
  <si>
    <t>Specialised lending : Income-producing real estate and  high volatility commercial real estate (Slotting approach)</t>
  </si>
  <si>
    <t>Template EU CR10.3</t>
  </si>
  <si>
    <t>Specialised lending : Object finance (Slotting approach)</t>
  </si>
  <si>
    <t>Template EU CR10.4</t>
  </si>
  <si>
    <t>Specialised lending : Commodities finance (Slotting approach)</t>
  </si>
  <si>
    <t>Template EU CR10.5</t>
  </si>
  <si>
    <t>Equity exposures under the simple risk-weighted approach</t>
  </si>
  <si>
    <t>Categories</t>
  </si>
  <si>
    <t>Private equity exposures</t>
  </si>
  <si>
    <t>Exchange-traded equity exposures</t>
  </si>
  <si>
    <t>Other equity exposures</t>
  </si>
  <si>
    <t>Table EU MRA: Qualitative disclosure requirements related to market risk</t>
  </si>
  <si>
    <t>Template EU MR1 - Market risk under the standardised approach</t>
  </si>
  <si>
    <t>Table EU MRB: Qualitative disclosure requirements for institutions using the internal Market Risk Models</t>
  </si>
  <si>
    <t>Template EU MR2-A - Market risk under the internal Model Approach (IMA)</t>
  </si>
  <si>
    <t>Template EU MR2-B - RWA flow statements of market risk exposures under the IMA</t>
  </si>
  <si>
    <t>Template EU MR3 - IMA values for trading portfolios</t>
  </si>
  <si>
    <t>Template EU MR4 - Comparison of VaR estimates with gains/losses</t>
  </si>
  <si>
    <t>Flexible format disclosure</t>
  </si>
  <si>
    <r>
      <t xml:space="preserve">Points (a) and (d) of Article 435 (1) CRR
</t>
    </r>
    <r>
      <rPr>
        <sz val="10"/>
        <color theme="1"/>
        <rFont val="Arial"/>
        <family val="2"/>
      </rPr>
      <t xml:space="preserve">
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r>
  </si>
  <si>
    <r>
      <t xml:space="preserve">Point (b) of Article 435 (1) CRR
</t>
    </r>
    <r>
      <rPr>
        <sz val="11"/>
        <color theme="1"/>
        <rFont val="Calibri"/>
        <family val="2"/>
        <scheme val="minor"/>
      </rPr>
      <t xml:space="preserve">
A description of the structure and organisation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r>
    <r>
      <rPr>
        <b/>
        <sz val="11"/>
        <color theme="1"/>
        <rFont val="Calibri"/>
        <family val="2"/>
        <scheme val="minor"/>
      </rPr>
      <t xml:space="preserve">
</t>
    </r>
  </si>
  <si>
    <r>
      <t xml:space="preserve">Point (c ) of Article 435 (1) CRR
</t>
    </r>
    <r>
      <rPr>
        <sz val="11"/>
        <color theme="1"/>
        <rFont val="Calibri"/>
        <family val="2"/>
        <scheme val="minor"/>
      </rPr>
      <t xml:space="preserve">
Scope and nature of risk reporting and measurement systems</t>
    </r>
  </si>
  <si>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</si>
  <si>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</si>
  <si>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</si>
  <si>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</si>
  <si>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</si>
  <si>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</si>
  <si>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</si>
  <si>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</si>
  <si>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</si>
  <si>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</si>
  <si>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0"/>
        <color theme="1"/>
        <rFont val="Arial"/>
        <family val="2"/>
      </rPr>
      <t>(specific risk)</t>
    </r>
  </si>
  <si>
    <t>EU (a)</t>
  </si>
  <si>
    <r>
      <rPr>
        <b/>
        <sz val="10"/>
        <color theme="1"/>
        <rFont val="Calibri"/>
        <family val="2"/>
        <scheme val="minor"/>
      </rPr>
      <t xml:space="preserve">Article 455(c) CRR
</t>
    </r>
    <r>
      <rPr>
        <sz val="10"/>
        <color theme="1"/>
        <rFont val="Calibri"/>
        <family val="2"/>
        <scheme val="minor"/>
      </rPr>
      <t xml:space="preserve">
Description of the procedures and systems implemented for the assurance of tradability of the positions included in the trading book in order to comply with the requirements of Article 104. 
Description of the methodology used to ensure that the policies and procedures implemented for the overall management of the trading book are appropriate. </t>
    </r>
  </si>
  <si>
    <t>EU (b)</t>
  </si>
  <si>
    <r>
      <t xml:space="preserve">
</t>
    </r>
    <r>
      <rPr>
        <b/>
        <sz val="10"/>
        <rFont val="Calibri"/>
        <family val="2"/>
        <scheme val="minor"/>
      </rPr>
      <t>Article 455(c) CRR</t>
    </r>
    <r>
      <rPr>
        <sz val="10"/>
        <rFont val="Calibri"/>
        <family val="2"/>
        <scheme val="minor"/>
      </rPr>
      <t xml:space="preserve">
For exposures from the trading and the non-trading book that are measured at fair value in accordance with
the applicable accounting framework and that have their exposure value adjusted in accordance with
Part Two, Title I, Chapter 2, Article 34 and Part Three, Title I, Chapter 3, Article 105 of the CRR (as well as the
Commission Delegated Regulation (EU) No 2016/101), institutions shall describe systems and controls to
ensure that the valuation estimates are prudent and reliable. These disclosures shall be provided as part of the
market risk disclosures for exposures from the trading book.</t>
    </r>
  </si>
  <si>
    <r>
      <rPr>
        <b/>
        <sz val="10"/>
        <color rgb="FF000000"/>
        <rFont val="Calibri"/>
        <family val="2"/>
        <scheme val="minor"/>
      </rPr>
      <t>Point (i) of Article 455(a) CRR</t>
    </r>
    <r>
      <rPr>
        <sz val="10"/>
        <color rgb="FF000000"/>
        <rFont val="Calibri"/>
        <family val="2"/>
        <scheme val="minor"/>
      </rPr>
      <t xml:space="preserve">
(A) Institutions using VaR models and SVaR models must disclose the following information:</t>
    </r>
  </si>
  <si>
    <t xml:space="preserve">(a) </t>
  </si>
  <si>
    <r>
      <rPr>
        <b/>
        <sz val="10"/>
        <color rgb="FF000000"/>
        <rFont val="Calibri"/>
        <family val="2"/>
        <scheme val="minor"/>
      </rPr>
      <t xml:space="preserve">Point (i) of Article 455 (a) and Article 455 (b) CRR
</t>
    </r>
    <r>
      <rPr>
        <sz val="10"/>
        <color rgb="FF000000"/>
        <rFont val="Calibri"/>
        <family val="2"/>
        <scheme val="minor"/>
      </rPr>
      <t xml:space="preserve">
Description of activities and risks covered by VaR and SVaR models, specifying how they are distributed in portfolios/sub-portfolios for which the competent authority has granted permission.</t>
    </r>
  </si>
  <si>
    <r>
      <rPr>
        <b/>
        <sz val="10"/>
        <rFont val="Calibri"/>
        <family val="2"/>
        <scheme val="minor"/>
      </rPr>
      <t xml:space="preserve">Article 455(b) CRR
</t>
    </r>
    <r>
      <rPr>
        <sz val="10"/>
        <rFont val="Calibri"/>
        <family val="2"/>
        <scheme val="minor"/>
      </rPr>
      <t xml:space="preserve">
Description of the scope of application of the VaR and SVaR models for which the competent authority has granted permission, </t>
    </r>
    <r>
      <rPr>
        <i/>
        <sz val="10"/>
        <rFont val="Calibri"/>
        <family val="2"/>
        <scheme val="minor"/>
      </rPr>
      <t>including which entities in the group use these models and how the models represent all the models used at the group level, as well as the percentage of own funds requirements covered by the models or if the same models of VaR/SVaR are used for all entities with market risk exposure</t>
    </r>
  </si>
  <si>
    <r>
      <rPr>
        <b/>
        <sz val="10"/>
        <rFont val="Calibri"/>
        <family val="2"/>
        <scheme val="minor"/>
      </rPr>
      <t xml:space="preserve">Point (i) of Article 455(a) CRR
</t>
    </r>
    <r>
      <rPr>
        <sz val="10"/>
        <rFont val="Calibri"/>
        <family val="2"/>
        <scheme val="minor"/>
      </rPr>
      <t xml:space="preserve">
Characteristics of the models used, including:</t>
    </r>
  </si>
  <si>
    <t xml:space="preserve">General description of regulatory VaR and SVaR models </t>
  </si>
  <si>
    <t xml:space="preserve">(d) </t>
  </si>
  <si>
    <t xml:space="preserve">Discussion of the main differences, if any, between the model used for management purposes and the model used for regulatory purposes (10 day 99%) for VaR and SVaR models. </t>
  </si>
  <si>
    <t xml:space="preserve">(e) </t>
  </si>
  <si>
    <t xml:space="preserve">For VaR models: </t>
  </si>
  <si>
    <t xml:space="preserve">(i) </t>
  </si>
  <si>
    <t>Data updating frequency;</t>
  </si>
  <si>
    <t xml:space="preserve"> (ii) </t>
  </si>
  <si>
    <t xml:space="preserve">Length of the data period that is used to calibrate the model. Describe the weighting scheme that is used (if any); </t>
  </si>
  <si>
    <t xml:space="preserve">(iii) </t>
  </si>
  <si>
    <t xml:space="preserve">How the institutions determines the 10-day holding period (for example, does it scale up a 1-day VaR by the square root of 10, or does it directly model the 10-day VaR?); </t>
  </si>
  <si>
    <t xml:space="preserve"> (iv) </t>
  </si>
  <si>
    <t xml:space="preserve">Aggregation approach, which is the method for aggregating the specific and general risk (i.e. do the institutions calculate the specific charge as a stand-alone charge by using a different method than the one used to calculate the general risk or do the institutions use a single model that diversifies general and specific risk?); </t>
  </si>
  <si>
    <t xml:space="preserve">(v) </t>
  </si>
  <si>
    <t xml:space="preserve">Valuation approach (full revaluation or use of approximations); </t>
  </si>
  <si>
    <t xml:space="preserve">(vi) </t>
  </si>
  <si>
    <t xml:space="preserve">Whether, when simulating potential movements in risk factors, absolute or relative returns (or a mixed approach) are used (i.e. proportional change in prices or rates or absolute change in prices or rates). </t>
  </si>
  <si>
    <t xml:space="preserve">(f) </t>
  </si>
  <si>
    <t xml:space="preserve">For SVaR models, specify: </t>
  </si>
  <si>
    <t xml:space="preserve">How the 10-day holding period is determined. For example, does the institution scale up a 1-day VaR by the square root of 10, or does it directly model the 10-day VaR? If the approach is the same as for the VaR models, the institutions may confirm this and refer to disclosure (e) (iii) above; </t>
  </si>
  <si>
    <t xml:space="preserve">The stress period chosen by the institution and the rationale for this choice; </t>
  </si>
  <si>
    <t xml:space="preserve">Valuation approach (full revaluation or use of approximations). </t>
  </si>
  <si>
    <t xml:space="preserve">(g) </t>
  </si>
  <si>
    <r>
      <rPr>
        <b/>
        <sz val="10"/>
        <color theme="1"/>
        <rFont val="Calibri"/>
        <family val="2"/>
        <scheme val="minor"/>
      </rPr>
      <t xml:space="preserve">Point (iii) of Article 455(a) CRR
</t>
    </r>
    <r>
      <rPr>
        <sz val="10"/>
        <color theme="1"/>
        <rFont val="Calibri"/>
        <family val="2"/>
        <scheme val="minor"/>
      </rPr>
      <t xml:space="preserve">
Description of stress testing applied to the modelling parameters (main scenarios developed to capture the characteristics of the portfolios to which the VaR and SVaR models apply at the group level).</t>
    </r>
  </si>
  <si>
    <t xml:space="preserve">(h) </t>
  </si>
  <si>
    <r>
      <rPr>
        <b/>
        <sz val="10"/>
        <color theme="1"/>
        <rFont val="Calibri"/>
        <family val="2"/>
        <scheme val="minor"/>
      </rPr>
      <t>Point (iv) of Article 455(a) CRR</t>
    </r>
    <r>
      <rPr>
        <sz val="10"/>
        <color theme="1"/>
        <rFont val="Calibri"/>
        <family val="2"/>
        <scheme val="minor"/>
      </rPr>
      <t xml:space="preserve">
Description of the approach used for backtesting/validating the accuracy and internal consistency of data and parameters used for the internal models and modelling processes. </t>
    </r>
  </si>
  <si>
    <r>
      <rPr>
        <b/>
        <sz val="10"/>
        <color rgb="FF000000"/>
        <rFont val="Calibri"/>
        <family val="2"/>
        <scheme val="minor"/>
      </rPr>
      <t>Point (ii) of Article 455(a) CRR</t>
    </r>
    <r>
      <rPr>
        <sz val="10"/>
        <color rgb="FF000000"/>
        <rFont val="Calibri"/>
        <family val="2"/>
        <scheme val="minor"/>
      </rPr>
      <t xml:space="preserve">
(B) Institutions using internal models to measure the own funds requirements for the incremental default and migration risk (IRC) must disclose the following information: </t>
    </r>
  </si>
  <si>
    <r>
      <rPr>
        <b/>
        <sz val="10"/>
        <color rgb="FF000000"/>
        <rFont val="Calibri"/>
        <family val="2"/>
        <scheme val="minor"/>
      </rPr>
      <t xml:space="preserve">Point (ii) of Article 455 (a) and Article 455 (b) CRR
</t>
    </r>
    <r>
      <rPr>
        <sz val="10"/>
        <color rgb="FF000000"/>
        <rFont val="Calibri"/>
        <family val="2"/>
        <scheme val="minor"/>
      </rPr>
      <t xml:space="preserve">
Description of risks covered by the IRC models, specifying how they are distributed in portfolios/sub-portfolios for which the competent authority has granted permission.</t>
    </r>
  </si>
  <si>
    <r>
      <rPr>
        <b/>
        <sz val="10"/>
        <color rgb="FF000000"/>
        <rFont val="Calibri"/>
        <family val="2"/>
        <scheme val="minor"/>
      </rPr>
      <t>Article 455(b) CRR</t>
    </r>
    <r>
      <rPr>
        <sz val="10"/>
        <color rgb="FF000000"/>
        <rFont val="Calibri"/>
        <family val="2"/>
        <scheme val="minor"/>
      </rPr>
      <t xml:space="preserve">
Description of the scope of application of the IRC model </t>
    </r>
    <r>
      <rPr>
        <sz val="10"/>
        <color theme="1"/>
        <rFont val="Calibri"/>
        <family val="2"/>
        <scheme val="minor"/>
      </rPr>
      <t>for which the competent authority has granted permission,</t>
    </r>
    <r>
      <rPr>
        <i/>
        <sz val="10"/>
        <color theme="1"/>
        <rFont val="Calibri"/>
        <family val="2"/>
        <scheme val="minor"/>
      </rPr>
      <t xml:space="preserve"> including which entities in the group use these models and how the models represent all the models used at the group level, the percentage of own funds requirements covered by the models /or if the same models of IRC is used for all entities with market risk exposure</t>
    </r>
  </si>
  <si>
    <r>
      <rPr>
        <b/>
        <sz val="10"/>
        <color theme="1"/>
        <rFont val="Calibri"/>
        <family val="2"/>
        <scheme val="minor"/>
      </rPr>
      <t xml:space="preserve">Point (ii) of Article 455(a) CRR
</t>
    </r>
    <r>
      <rPr>
        <sz val="10"/>
        <color theme="1"/>
        <rFont val="Calibri"/>
        <family val="2"/>
        <scheme val="minor"/>
      </rPr>
      <t xml:space="preserve">
General description of the methodology used for internal models for incremental default and migration risk, including:</t>
    </r>
  </si>
  <si>
    <t xml:space="preserve">Information about the overall modelling approach (notably, the use of spread-based models or transition matrix-based models); </t>
  </si>
  <si>
    <t xml:space="preserve">Information on the calibration of the transition matrix; </t>
  </si>
  <si>
    <t xml:space="preserve">Information about correlation assumptions; </t>
  </si>
  <si>
    <t xml:space="preserve">Approach used to determine liquidity horizons; </t>
  </si>
  <si>
    <t xml:space="preserve">Methodology used to achieve a capital assessment that is consistent with the required soundness standard; </t>
  </si>
  <si>
    <t xml:space="preserve">Approach used in the validation of the models. </t>
  </si>
  <si>
    <r>
      <rPr>
        <b/>
        <sz val="10"/>
        <color theme="1"/>
        <rFont val="Calibri"/>
        <family val="2"/>
        <scheme val="minor"/>
      </rPr>
      <t xml:space="preserve">Point (iii) of Article 455(a) CRR
</t>
    </r>
    <r>
      <rPr>
        <sz val="10"/>
        <color theme="1"/>
        <rFont val="Calibri"/>
        <family val="2"/>
        <scheme val="minor"/>
      </rPr>
      <t xml:space="preserve">
Description of stress testing applied to the modelling parameters (main scenarios developed to capture the characteristics of the portfolios to which the IRC models apply at the group level).</t>
    </r>
  </si>
  <si>
    <r>
      <rPr>
        <b/>
        <sz val="10"/>
        <color theme="1"/>
        <rFont val="Calibri"/>
        <family val="2"/>
        <scheme val="minor"/>
      </rPr>
      <t xml:space="preserve">Point (iv) of Article 455(a) CRR
</t>
    </r>
    <r>
      <rPr>
        <sz val="10"/>
        <color theme="1"/>
        <rFont val="Calibri"/>
        <family val="2"/>
        <scheme val="minor"/>
      </rPr>
      <t xml:space="preserve">
Description of the approach used for backtesting/validating the accuracy and internal consistency of data and parameters used for the IRC internal models and modelling processes. </t>
    </r>
  </si>
  <si>
    <r>
      <rPr>
        <b/>
        <sz val="10"/>
        <color rgb="FF000000"/>
        <rFont val="Calibri"/>
        <family val="2"/>
        <scheme val="minor"/>
      </rPr>
      <t xml:space="preserve">Point (ii) of Article 455(a) CRR
</t>
    </r>
    <r>
      <rPr>
        <sz val="10"/>
        <color rgb="FF000000"/>
        <rFont val="Calibri"/>
        <family val="2"/>
        <scheme val="minor"/>
      </rPr>
      <t xml:space="preserve">
(C) Institutions using internal models to measure own funds requirements for correlation trading portfolio (comprehensive risk measure) must disclosure the following information: </t>
    </r>
  </si>
  <si>
    <r>
      <rPr>
        <b/>
        <sz val="10"/>
        <color rgb="FF000000"/>
        <rFont val="Calibri"/>
        <family val="2"/>
        <scheme val="minor"/>
      </rPr>
      <t>Point (ii) of Article 455 (a) and Article 455 (b) CRR</t>
    </r>
    <r>
      <rPr>
        <sz val="10"/>
        <color rgb="FF000000"/>
        <rFont val="Calibri"/>
        <family val="2"/>
        <scheme val="minor"/>
      </rPr>
      <t xml:space="preserve">
Description of risks covered by the comprehensive risk measure models, specifying how they are distributed in portfolios/sub-portfolios for which the competent authority has granted permission.</t>
    </r>
  </si>
  <si>
    <r>
      <rPr>
        <b/>
        <sz val="10"/>
        <color rgb="FF000000"/>
        <rFont val="Calibri"/>
        <family val="2"/>
        <scheme val="minor"/>
      </rPr>
      <t xml:space="preserve">Article 455(b) CRR
</t>
    </r>
    <r>
      <rPr>
        <sz val="10"/>
        <color rgb="FF000000"/>
        <rFont val="Calibri"/>
        <family val="2"/>
        <scheme val="minor"/>
      </rPr>
      <t xml:space="preserve">Description of the scope of application of the  comprehensive risk measure models </t>
    </r>
    <r>
      <rPr>
        <sz val="10"/>
        <color theme="1"/>
        <rFont val="Calibri"/>
        <family val="2"/>
        <scheme val="minor"/>
      </rPr>
      <t>for which the competent authority has granted permission,</t>
    </r>
    <r>
      <rPr>
        <i/>
        <sz val="10"/>
        <color theme="1"/>
        <rFont val="Calibri"/>
        <family val="2"/>
        <scheme val="minor"/>
      </rPr>
      <t xml:space="preserve"> including which entities in the group use these models and how the models represent all the models used at the group level, including the percentage of own funds requirements covered by the models /or if the same models of IRC is used for all entities with market risk exposure</t>
    </r>
  </si>
  <si>
    <r>
      <rPr>
        <b/>
        <sz val="10"/>
        <color rgb="FF000000"/>
        <rFont val="Calibri"/>
        <family val="2"/>
        <scheme val="minor"/>
      </rPr>
      <t>Point (ii) of Article 455(a) CRR</t>
    </r>
    <r>
      <rPr>
        <sz val="10"/>
        <color rgb="FF000000"/>
        <rFont val="Calibri"/>
        <family val="2"/>
        <scheme val="minor"/>
      </rPr>
      <t xml:space="preserve">
General description of the methodology used for correlation trading, including:</t>
    </r>
  </si>
  <si>
    <t xml:space="preserve">Information about the overall modelling approach (choice of model correlation between default/migrations and spread: (i) separate but correlated stochastic processes driving migration/default and spread movement; (ii) spread changes driving migration/default; or (iii) default/migrations driving spread changes); </t>
  </si>
  <si>
    <t xml:space="preserve">Information used to calibrate the parameters of the base correlation: LGD pricing of the tranches (constant or stochastic); </t>
  </si>
  <si>
    <t xml:space="preserve">Information on the choice of whether to age positions (profits and losses based on the simulated market movement in the model calculated based on the time to expiry of each position at the end of the 1-year capital horizon or using their time to expiry at the calculation date); </t>
  </si>
  <si>
    <t xml:space="preserve">Approach used to determine liquidity horizons. </t>
  </si>
  <si>
    <t xml:space="preserve">Methodology used to achieve a capital assessment that is consistent with the required soundness standard. </t>
  </si>
  <si>
    <r>
      <rPr>
        <b/>
        <sz val="10"/>
        <color theme="1"/>
        <rFont val="Calibri"/>
        <family val="2"/>
        <scheme val="minor"/>
      </rPr>
      <t xml:space="preserve">Point (iii) of Article 455(a) CRR
</t>
    </r>
    <r>
      <rPr>
        <sz val="10"/>
        <color theme="1"/>
        <rFont val="Calibri"/>
        <family val="2"/>
        <scheme val="minor"/>
      </rPr>
      <t xml:space="preserve">
Description of stress testing applied to the modelling parameters (main scenarios developed to capture the characteristics of the portfolios to which the comprehensive risk measure models apply at the group level).</t>
    </r>
  </si>
  <si>
    <r>
      <rPr>
        <b/>
        <sz val="10"/>
        <color theme="1"/>
        <rFont val="Calibri"/>
        <family val="2"/>
        <scheme val="minor"/>
      </rPr>
      <t>Point (iv) of Article 455(a) CRR</t>
    </r>
    <r>
      <rPr>
        <sz val="10"/>
        <color theme="1"/>
        <rFont val="Calibri"/>
        <family val="2"/>
        <scheme val="minor"/>
      </rPr>
      <t xml:space="preserve">
Description of the approach used for backtesting/validating the accuracy and internal consistency of data and parameters used for the comprehensive risk measure internal models and modelling processes. </t>
    </r>
  </si>
  <si>
    <r>
      <rPr>
        <b/>
        <sz val="10"/>
        <color theme="1"/>
        <rFont val="Calibri"/>
        <family val="2"/>
        <scheme val="minor"/>
      </rPr>
      <t>Point (f) of Article 455 CRR</t>
    </r>
    <r>
      <rPr>
        <sz val="10"/>
        <color theme="1"/>
        <rFont val="Calibri"/>
        <family val="2"/>
        <scheme val="minor"/>
      </rPr>
      <t xml:space="preserve">
Information on weighted average liquidity horizon for each subportfolio covered by the internal models for incremental default and migration risk and for correlation trading</t>
    </r>
  </si>
  <si>
    <t>Own funds requirements</t>
  </si>
  <si>
    <r>
      <t>VaR</t>
    </r>
    <r>
      <rPr>
        <sz val="10"/>
        <color theme="1"/>
        <rFont val="Arial"/>
        <family val="2"/>
      </rPr>
      <t xml:space="preserve"> (higher of values a and b)</t>
    </r>
  </si>
  <si>
    <r>
      <t>Previous day’s VaR (VaR</t>
    </r>
    <r>
      <rPr>
        <sz val="8"/>
        <color theme="1"/>
        <rFont val="Arial"/>
        <family val="2"/>
      </rPr>
      <t>t-1</t>
    </r>
    <r>
      <rPr>
        <sz val="10"/>
        <color theme="1"/>
        <rFont val="Arial"/>
        <family val="2"/>
      </rPr>
      <t xml:space="preserve">) </t>
    </r>
  </si>
  <si>
    <t>Multiplication factor (mc)  x average of previous 60 working days (VaRavg)</t>
  </si>
  <si>
    <r>
      <t xml:space="preserve">SVaR </t>
    </r>
    <r>
      <rPr>
        <sz val="10"/>
        <color theme="1"/>
        <rFont val="Arial"/>
        <family val="2"/>
      </rPr>
      <t>(higher of values a and b)</t>
    </r>
  </si>
  <si>
    <r>
      <t>Latest available SVaR (SVaR</t>
    </r>
    <r>
      <rPr>
        <sz val="8"/>
        <color theme="1"/>
        <rFont val="Arial"/>
        <family val="2"/>
      </rPr>
      <t>t-1</t>
    </r>
    <r>
      <rPr>
        <sz val="10"/>
        <color theme="1"/>
        <rFont val="Arial"/>
        <family val="2"/>
      </rPr>
      <t>))</t>
    </r>
  </si>
  <si>
    <r>
      <t>Multiplication factor (ms)  x average of previous 60 working days (sVaR</t>
    </r>
    <r>
      <rPr>
        <sz val="8"/>
        <color theme="1"/>
        <rFont val="Arial"/>
        <family val="2"/>
      </rPr>
      <t>avg</t>
    </r>
    <r>
      <rPr>
        <sz val="10"/>
        <color theme="1"/>
        <rFont val="Arial"/>
        <family val="2"/>
      </rPr>
      <t>)</t>
    </r>
  </si>
  <si>
    <r>
      <t xml:space="preserve">IRC </t>
    </r>
    <r>
      <rPr>
        <sz val="10"/>
        <color theme="1"/>
        <rFont val="Arial"/>
        <family val="2"/>
      </rPr>
      <t>(higher of values a and b)</t>
    </r>
  </si>
  <si>
    <t>Most recent IRC measure</t>
  </si>
  <si>
    <t>12 weeks average IRC measure</t>
  </si>
  <si>
    <r>
      <rPr>
        <b/>
        <sz val="10"/>
        <color theme="1"/>
        <rFont val="Arial"/>
        <family val="2"/>
      </rPr>
      <t xml:space="preserve">Comprehensive risk measure </t>
    </r>
    <r>
      <rPr>
        <sz val="10"/>
        <color theme="1"/>
        <rFont val="Arial"/>
        <family val="2"/>
      </rPr>
      <t>(higher of values a, b and c)</t>
    </r>
  </si>
  <si>
    <t>Most recent risk measure of comprehensive risk measure</t>
  </si>
  <si>
    <t>12 weeks average of comprehensive risk measure</t>
  </si>
  <si>
    <t>Comprehensive risk measure - Floor</t>
  </si>
  <si>
    <t xml:space="preserve">Other </t>
  </si>
  <si>
    <t>Template EU MR2-B - RWEA flow statements of market risk exposures under the IMA</t>
  </si>
  <si>
    <t>VaR</t>
  </si>
  <si>
    <t>SVaR</t>
  </si>
  <si>
    <t>IRC</t>
  </si>
  <si>
    <t>Comprehensive risk measure</t>
  </si>
  <si>
    <t>Other</t>
  </si>
  <si>
    <t>Total RWEAs</t>
  </si>
  <si>
    <t xml:space="preserve">RWEAs at previous period end </t>
  </si>
  <si>
    <t>1a</t>
  </si>
  <si>
    <t>Regulatory adjustment</t>
  </si>
  <si>
    <t>1b</t>
  </si>
  <si>
    <t xml:space="preserve">RWEAs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</si>
  <si>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</si>
  <si>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</si>
  <si>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</si>
  <si>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</si>
  <si>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</si>
  <si>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</si>
  <si>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RWEAs at the end of the disclosure period (end of the day) </t>
  </si>
  <si>
    <t>8b</t>
  </si>
  <si>
    <t xml:space="preserve">RWEAs at the end of the disclosure period </t>
  </si>
  <si>
    <t xml:space="preserve">VaR (10 day 99%) </t>
  </si>
  <si>
    <t>Maximum value</t>
  </si>
  <si>
    <t>Average value</t>
  </si>
  <si>
    <t xml:space="preserve">Minimum value </t>
  </si>
  <si>
    <t>Period end</t>
  </si>
  <si>
    <t>SVaR (10 day 99%)</t>
  </si>
  <si>
    <t>IRC (99.9%)</t>
  </si>
  <si>
    <t xml:space="preserve">Comprehensive risk measure (99.9%) </t>
  </si>
  <si>
    <r>
      <t>Institutions must present an analysis of ‘outliers’ (backtesting exceptions as per Article 366 CRR) in backtested results,</t>
    </r>
    <r>
      <rPr>
        <i/>
        <sz val="11"/>
        <color theme="1"/>
        <rFont val="Calibri"/>
        <family val="2"/>
        <scheme val="minor"/>
      </rPr>
      <t xml:space="preserve"> specifying the dates and the corresponding excess (VaR-P&amp;L), including at least the key drivers of the exceptions, with similar comparisons for actual P&amp;L and hypothetical P&amp;L (as per Article 366 CRR).</t>
    </r>
  </si>
  <si>
    <t>Information about actual gains/losses, and especially a clarification whether they include reserves and, if not, how reserves are integrated into the backtesting process.</t>
  </si>
  <si>
    <t>Table EU CCRA – Qualitative disclosure related to CCR</t>
  </si>
  <si>
    <t>Template EU CCR1 – Analysis of CCR exposure by approach</t>
  </si>
  <si>
    <t>Template EU CCR2 – Transactions subject to own funds requirements for CVA risk</t>
  </si>
  <si>
    <t>Template EU CCR3 – Standardised approach – CCR exposures by regulatory exposure class and risk weights</t>
  </si>
  <si>
    <t>Template EU CCR4 – IRB approach – CCR exposures by exposure class and PD scale</t>
  </si>
  <si>
    <t>Template EU CCR6 – Credit derivatives exposures</t>
  </si>
  <si>
    <t>Template EU CCR7 – RWEA flow statements of CCR exposures under the IMM</t>
  </si>
  <si>
    <t>Template EU CCR8 – Exposures to CCPs</t>
  </si>
  <si>
    <r>
      <rPr>
        <b/>
        <sz val="10"/>
        <rFont val="Arial"/>
        <family val="2"/>
      </rPr>
      <t>Article 439 (a) CRR</t>
    </r>
    <r>
      <rPr>
        <sz val="10"/>
        <rFont val="Arial"/>
        <family val="2"/>
      </rPr>
      <t xml:space="preserve">
Description of the methodology used to assign internal capital and credit limits for counterparty credit exposures, including the methods to assign those limits to exposures to central counterparties</t>
    </r>
  </si>
  <si>
    <r>
      <rPr>
        <b/>
        <sz val="10"/>
        <color theme="1"/>
        <rFont val="Arial"/>
        <family val="2"/>
      </rPr>
      <t xml:space="preserve">Article 439 (b) CRR
</t>
    </r>
    <r>
      <rPr>
        <sz val="10"/>
        <color theme="1"/>
        <rFont val="Arial"/>
        <family val="2"/>
      </rPr>
      <t xml:space="preserve">
Description of policies related to guarantees and other credit risk mitigants, such as the policies for securing collateral and establishing credit reserves</t>
    </r>
  </si>
  <si>
    <r>
      <rPr>
        <b/>
        <sz val="10"/>
        <rFont val="Arial"/>
        <family val="2"/>
      </rPr>
      <t xml:space="preserve">Article 439 (c) CRR
</t>
    </r>
    <r>
      <rPr>
        <sz val="10"/>
        <rFont val="Arial"/>
        <family val="2"/>
      </rPr>
      <t>Description of policies with respect to Wrong-Way risk as defined in Article 291 of the CRR</t>
    </r>
  </si>
  <si>
    <r>
      <rPr>
        <b/>
        <sz val="10"/>
        <rFont val="Arial"/>
        <family val="2"/>
      </rPr>
      <t xml:space="preserve">Article 431 (3) and (4) CRR
</t>
    </r>
    <r>
      <rPr>
        <sz val="10"/>
        <rFont val="Arial"/>
        <family val="2"/>
      </rPr>
      <t xml:space="preserve">
Any other risk management objectives and relevant policies related to CCR</t>
    </r>
  </si>
  <si>
    <r>
      <rPr>
        <b/>
        <sz val="10"/>
        <color theme="1"/>
        <rFont val="Arial"/>
        <family val="2"/>
      </rPr>
      <t xml:space="preserve">Article 439 (d) CRR
</t>
    </r>
    <r>
      <rPr>
        <sz val="10"/>
        <color theme="1"/>
        <rFont val="Arial"/>
        <family val="2"/>
      </rPr>
      <t xml:space="preserve">
The amount of collateral the institution would have to provide if its credit rating was downgraded</t>
    </r>
  </si>
  <si>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</si>
  <si>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</si>
  <si>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</si>
  <si>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</si>
  <si>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</si>
  <si>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</si>
  <si>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</si>
  <si>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r>
      <t>EU</t>
    </r>
    <r>
      <rPr>
        <sz val="10"/>
        <color rgb="FFFF0000"/>
        <rFont val="Arial"/>
        <family val="2"/>
      </rPr>
      <t>-</t>
    </r>
    <r>
      <rPr>
        <sz val="10"/>
        <rFont val="Arial"/>
        <family val="2"/>
      </rPr>
      <t>1</t>
    </r>
  </si>
  <si>
    <t>EU - Original Exposure Method (for derivatives)</t>
  </si>
  <si>
    <t>1.4</t>
  </si>
  <si>
    <r>
      <t>EU</t>
    </r>
    <r>
      <rPr>
        <sz val="10"/>
        <color rgb="FFFF0000"/>
        <rFont val="Arial"/>
        <family val="2"/>
      </rPr>
      <t>-</t>
    </r>
    <r>
      <rPr>
        <sz val="10"/>
        <rFont val="Arial"/>
        <family val="2"/>
      </rPr>
      <t>2</t>
    </r>
  </si>
  <si>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</si>
  <si>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</si>
  <si>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</si>
  <si>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</si>
  <si>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</si>
  <si>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</si>
  <si>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</si>
  <si>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</si>
  <si>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</si>
  <si>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</si>
  <si>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</si>
  <si>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</si>
  <si>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</si>
  <si>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</si>
  <si>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</si>
  <si>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r>
      <rPr>
        <sz val="10"/>
        <rFont val="Arial"/>
        <family val="2"/>
      </rPr>
      <t>Transactions subject to the Alternative approach (Based on the Original Exposure Method</t>
    </r>
    <r>
      <rPr>
        <u val="single"/>
        <sz val="10"/>
        <rFont val="Arial"/>
        <family val="2"/>
      </rPr>
      <t>)</t>
    </r>
  </si>
  <si>
    <t xml:space="preserve">Total transactions subject to own funds requirements for CVA risk </t>
  </si>
  <si>
    <t>Exposure classes</t>
  </si>
  <si>
    <r>
      <t>Total exposure value</t>
    </r>
    <r>
      <rPr>
        <sz val="11"/>
        <rFont val="Calibri"/>
        <family val="2"/>
        <scheme val="minor"/>
      </rPr>
      <t xml:space="preserve"> </t>
    </r>
  </si>
  <si>
    <t xml:space="preserve">Regional government or local authorities </t>
  </si>
  <si>
    <t>PD scale</t>
  </si>
  <si>
    <t>Density of risk weighted exposure amounts</t>
  </si>
  <si>
    <t>1 … x</t>
  </si>
  <si>
    <t>x</t>
  </si>
  <si>
    <t>Sub-total (Exposure class X)</t>
  </si>
  <si>
    <t>y</t>
  </si>
  <si>
    <t>Total (all CCR relevant exposure classes)</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</si>
  <si>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</si>
  <si>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</si>
  <si>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</si>
  <si>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</si>
  <si>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</si>
  <si>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</si>
  <si>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</si>
  <si>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</si>
  <si>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</si>
  <si>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</si>
  <si>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</si>
  <si>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</si>
  <si>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</si>
  <si>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</si>
  <si>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</si>
  <si>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</si>
  <si>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Fixed</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</si>
  <si>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</si>
  <si>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</si>
  <si>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</si>
  <si>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</si>
  <si>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</si>
  <si>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</si>
  <si>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</si>
  <si>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</si>
  <si>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</si>
  <si>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</si>
  <si>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</si>
  <si>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</si>
  <si>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RWEA as at the end of the previous reporting period</t>
  </si>
  <si>
    <t>Asset size</t>
  </si>
  <si>
    <t>Credit quality of counterparties</t>
  </si>
  <si>
    <t>Model updates (IMM only)</t>
  </si>
  <si>
    <t>Methodology and policy (IMM only)</t>
  </si>
  <si>
    <t>Acquisitions and disposals</t>
  </si>
  <si>
    <t>Foreign exchange movements</t>
  </si>
  <si>
    <t>RWEA as at the end of the current reporting period</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</si>
  <si>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</si>
  <si>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</si>
  <si>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</si>
  <si>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</si>
  <si>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</si>
  <si>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</si>
  <si>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</si>
  <si>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</si>
  <si>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</si>
  <si>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</si>
  <si>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</si>
  <si>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</si>
  <si>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</si>
  <si>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Table EU-SECA - Qualitative disclosure requirements related to securitisation exposures </t>
  </si>
  <si>
    <t>Template EU-SEC1 - Securitisation exposures in the non-trading book</t>
  </si>
  <si>
    <t>Template EU-SEC2 - Securitisation exposures in the trading book</t>
  </si>
  <si>
    <t>Template EU-SEC3 - Securitisation exposures in the non-trading book and associated regulatory capital requirements - institution acting as originator or as sponsor</t>
  </si>
  <si>
    <t>Template EU-SEC4 - Securitisation exposures in the non-trading book and associated regulatory capital requirements - institution acting as investor</t>
  </si>
  <si>
    <t>Template EU-SEC5 - Exposures securitised by the institution - Exposures in default and specific credit risk adjustments</t>
  </si>
  <si>
    <t>Article 449(a) CRR</t>
  </si>
  <si>
    <t>Description of securitisation and re-securitisation activities; including institutions'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</si>
  <si>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Article 449(b) CRR</t>
  </si>
  <si>
    <t xml:space="preserve">The type of risk that institutions are exposed to in their securitisation and re-securitisation activities by level of seniority of the relevant securitisation positions, providing a distinction between STS and non-STS positions and:
i) risk retained in own-originated transactions;
ii) risk incurred in relation to transactions originated by third parties 
</t>
  </si>
  <si>
    <t>Article 449(c ) CRR</t>
  </si>
  <si>
    <t>Institutions’ approaches to calculating the risk-weighted exposure amounts that they apply to their securitisation activities, including the types of securitisation positions to which each approach applies  with a distinction between STS and non-STS positions</t>
  </si>
  <si>
    <t>Article 449(d) CRR</t>
  </si>
  <si>
    <t xml:space="preserve">A list of SSPEs falling into any of the following categories, with a description of types of institution's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</si>
  <si>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Article 449(e ) CRR</t>
  </si>
  <si>
    <t>A list of any legal entities in relation to which the institutions have disclosed that they have provided support in accordance with Chapter 5 of Title II of Part Three CRR</t>
  </si>
  <si>
    <t>Article 449(f) CRR</t>
  </si>
  <si>
    <t>A list of legal entities affiliated with the institutions and that invest in securitisations originated by the institutions or in securitisation positions issued by SSPEs sponsored by the institutions</t>
  </si>
  <si>
    <t>Article 449(g) CRR</t>
  </si>
  <si>
    <t>A summary of their accounting policies for securitisation activity, including where relevant a distinction between securitisation and re-securitisation positions</t>
  </si>
  <si>
    <t>Article 449(h) CRR</t>
  </si>
  <si>
    <t>The names of the ECAIs used for securitisations and the types of exposure for which each agency is used</t>
  </si>
  <si>
    <t>Article 449(i) CRR</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</si>
  <si>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(h),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</si>
  <si>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r>
      <t>Template EU-SEC1 - Securitisation exposures in the</t>
    </r>
    <r>
      <rPr>
        <b/>
        <strike/>
        <sz val="14"/>
        <rFont val="Calibri"/>
        <family val="2"/>
        <scheme val="minor"/>
      </rPr>
      <t xml:space="preserve"> </t>
    </r>
    <r>
      <rPr>
        <b/>
        <sz val="14"/>
        <rFont val="Calibri"/>
        <family val="2"/>
        <scheme val="minor"/>
      </rPr>
      <t>non-trading book</t>
    </r>
  </si>
  <si>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</si>
  <si>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</si>
  <si>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</si>
  <si>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</si>
  <si>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</si>
  <si>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</si>
  <si>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</si>
  <si>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</si>
  <si>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</si>
  <si>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</si>
  <si>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</si>
  <si>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</si>
  <si>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</si>
  <si>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</si>
  <si>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</si>
  <si>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</si>
  <si>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</si>
  <si>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</si>
  <si>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</si>
  <si>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</si>
  <si>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</si>
  <si>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</si>
  <si>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</si>
  <si>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</si>
  <si>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</si>
  <si>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</si>
  <si>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</si>
  <si>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</si>
  <si>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</si>
  <si>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</si>
  <si>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</si>
  <si>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</si>
  <si>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</si>
  <si>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</si>
  <si>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deductions</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</si>
  <si>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</si>
  <si>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</si>
  <si>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</si>
  <si>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</si>
  <si>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</si>
  <si>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</si>
  <si>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</si>
  <si>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</si>
  <si>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</si>
  <si>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</si>
  <si>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</si>
  <si>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</si>
  <si>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</si>
  <si>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</si>
  <si>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Table EU ORA - Qualitative information on operational risk</t>
  </si>
  <si>
    <t>Template EU OR1 - Operational risk own funds requirements and risk-weighted exposure amounts</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</si>
  <si>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</si>
  <si>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</si>
  <si>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</si>
  <si>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</si>
  <si>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Points (a), (b), (c) and(d) of Article 435(1) CRR</t>
  </si>
  <si>
    <t>Disclosure of the risk management objectives and policies</t>
  </si>
  <si>
    <t>Article 446 CRR</t>
  </si>
  <si>
    <t>Disclosure of the approaches for the assessment of minimum own funds requirements</t>
  </si>
  <si>
    <r>
      <t xml:space="preserve">Description of the AMA methodology approach used </t>
    </r>
    <r>
      <rPr>
        <i/>
        <sz val="11"/>
        <rFont val="Calibri"/>
        <family val="2"/>
        <scheme val="minor"/>
      </rPr>
      <t>(if applicable)</t>
    </r>
  </si>
  <si>
    <t>Article 454 CRRR</t>
  </si>
  <si>
    <r>
      <t xml:space="preserve">Disclose the use of insurance for risk mitigation in the Advanced Measurement Approach </t>
    </r>
    <r>
      <rPr>
        <i/>
        <sz val="11"/>
        <rFont val="Calibri"/>
        <family val="2"/>
        <scheme val="minor"/>
      </rPr>
      <t>(if applicable)</t>
    </r>
  </si>
  <si>
    <t xml:space="preserve"> Template EU OR1 - Operational risk own funds requirements and risk-weighted exposure amounts</t>
  </si>
  <si>
    <t>Banking activities</t>
  </si>
  <si>
    <t>Relevant indicator</t>
  </si>
  <si>
    <t>Total operational risk-weighted exposure amount</t>
  </si>
  <si>
    <r>
      <t xml:space="preserve">Risk </t>
    </r>
    <r>
      <rPr>
        <sz val="11"/>
        <color theme="1"/>
        <rFont val="Calibri"/>
        <family val="2"/>
        <scheme val="minor"/>
      </rPr>
      <t>exposure amount</t>
    </r>
  </si>
  <si>
    <t>Year-3</t>
  </si>
  <si>
    <t>Year-2</t>
  </si>
  <si>
    <t>Last year</t>
  </si>
  <si>
    <t>requirement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</si>
  <si>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</si>
  <si>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</si>
  <si>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</si>
  <si>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</si>
  <si>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</si>
  <si>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Table EU  REMA - Remuneration policy</t>
  </si>
  <si>
    <t xml:space="preserve">Template EU REM1 - Remuneration awarded for the financial year </t>
  </si>
  <si>
    <t>Template EU REM2 - Special payments  to staff whose professional activities have a material impact on institutions’ risk profile (identified staff)</t>
  </si>
  <si>
    <t xml:space="preserve">Template EU REM3 - Deferred remuneration </t>
  </si>
  <si>
    <t>Template EU REM4 - Remuneration of 1 million EUR or more per year</t>
  </si>
  <si>
    <t>Template EU REM5 - Information on remuneration of staff whose professional activities have a material impact on institutions’ risk profile (identified staff)</t>
  </si>
  <si>
    <t>Institutions shall describe the main elements of their remuneration policies and how they implement these policies. In particular, the following elements, where relevant, shall be described:</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</si>
  <si>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</si>
  <si>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</si>
  <si>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</si>
  <si>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</si>
  <si>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</si>
  <si>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</si>
  <si>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</si>
  <si>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</si>
  <si>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</si>
  <si>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</si>
  <si>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</si>
  <si>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</si>
  <si>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</si>
  <si>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</si>
  <si>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</si>
  <si>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</si>
  <si>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</si>
  <si>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</si>
  <si>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</si>
  <si>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</si>
  <si>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</si>
  <si>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</si>
  <si>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</si>
  <si>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</si>
  <si>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</si>
  <si>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</si>
  <si>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</si>
  <si>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</si>
  <si>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</si>
  <si>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</si>
  <si>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</si>
  <si>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</si>
  <si>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</si>
  <si>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</si>
  <si>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</si>
  <si>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</si>
  <si>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</si>
  <si>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</si>
  <si>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</si>
  <si>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</si>
  <si>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</si>
  <si>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</si>
  <si>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</si>
  <si>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</si>
  <si>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</si>
  <si>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</si>
  <si>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</si>
  <si>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</si>
  <si>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</si>
  <si>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</si>
  <si>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</si>
  <si>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</si>
  <si>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</si>
  <si>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</si>
  <si>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</si>
  <si>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</si>
  <si>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</si>
  <si>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</si>
  <si>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</si>
  <si>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</si>
  <si>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</si>
  <si>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</si>
  <si>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</si>
  <si>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</si>
  <si>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</si>
  <si>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</si>
  <si>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</si>
  <si>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</si>
  <si>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</si>
  <si>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</si>
  <si>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</si>
  <si>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</si>
  <si>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</si>
  <si>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</si>
  <si>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</si>
  <si>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</si>
  <si>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</si>
  <si>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</si>
  <si>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</si>
  <si>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</si>
  <si>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</si>
  <si>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</si>
  <si>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</si>
  <si>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</si>
  <si>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</si>
  <si>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</si>
  <si>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</si>
  <si>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</si>
  <si>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</si>
  <si>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</si>
  <si>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</si>
  <si>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</si>
  <si>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</si>
  <si>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</si>
  <si>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</si>
  <si>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</si>
  <si>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</si>
  <si>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</si>
  <si>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</si>
  <si>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</si>
  <si>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To be extended as appropriate, if further payment bands are needed.</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</si>
  <si>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</si>
  <si>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</si>
  <si>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</si>
  <si>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</si>
  <si>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</si>
  <si>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</si>
  <si>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</si>
  <si>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</si>
  <si>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</si>
  <si>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</si>
  <si>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</si>
  <si>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</si>
  <si>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</si>
  <si>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</si>
  <si>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</si>
  <si>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</si>
  <si>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</si>
  <si>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Template EU AE1 - Encumbered and unencumbered assets</t>
  </si>
  <si>
    <t>Template EU AE2 - Collateral received and own debt securities issued</t>
  </si>
  <si>
    <t>Template EU AE3 - Sources of encumbrance</t>
  </si>
  <si>
    <t>Table EU AE4 - Accompanying narrative information</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</si>
  <si>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</si>
  <si>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</si>
  <si>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</si>
  <si>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</si>
  <si>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</si>
  <si>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</si>
  <si>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</si>
  <si>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</si>
  <si>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</si>
  <si>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</si>
  <si>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</si>
  <si>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</si>
  <si>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</si>
  <si>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</si>
  <si>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</si>
  <si>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</si>
  <si>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</si>
  <si>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</si>
  <si>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</si>
  <si>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</si>
  <si>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230</t>
  </si>
  <si>
    <t>Other collateral received</t>
  </si>
  <si>
    <t>240</t>
  </si>
  <si>
    <t>Own debt securities issued other than own covered bonds or securitisations</t>
  </si>
  <si>
    <t xml:space="preserve"> Own covered bonds and securitisations issued and not yet pledged</t>
  </si>
  <si>
    <t xml:space="preserve">TOTAL COLLATERAL RECEIVED AND OWN DEBT SECURITIES ISSUED </t>
  </si>
  <si>
    <t>Matching liabilities, contingent liabilities or securities lent</t>
  </si>
  <si>
    <r>
      <t>Assets, collateral received and own
debt securities issued other than covered bond</t>
    </r>
    <r>
      <rPr>
        <b/>
        <sz val="10"/>
        <rFont val="Calibri"/>
        <family val="2"/>
        <scheme val="minor"/>
      </rPr>
      <t>s and securitisations encumbered</t>
    </r>
  </si>
  <si>
    <t>Carrying amount of selected financial liabilities</t>
  </si>
  <si>
    <t xml:space="preserve">     </t>
  </si>
  <si>
    <t>Free format text boxes for disclosure of qualitative information, in accordance with Article 443 CRR</t>
  </si>
  <si>
    <t>General narrative information on asset encumbrance</t>
  </si>
  <si>
    <t>Narrative information on the impact of the business model on assets encumbrance and the importance of encumbrance to the institution's business model, which  provides users with the context of the disclosures required in Template EU AE1 and EU AE2.</t>
  </si>
  <si>
    <t>Template EU OV1 - Overview of total risk exposure amounts</t>
  </si>
  <si>
    <t>Template EU CQ8: Collateral obtained by taking possession and execution processes - vintage breakdown</t>
  </si>
  <si>
    <t>Table EU CRC - Qualitative disclosure requirements related to CRM techniques</t>
  </si>
  <si>
    <t>Template EU CR3 -  CRM techniques overview:  Disclosure of the use of credit risk mitigation techniques</t>
  </si>
  <si>
    <t>Table EU CRD - Qualitative disclosure requirements related to standardised model</t>
  </si>
  <si>
    <t>Template EU CR4 - standardised approach - Credit risk exposure and CRM effects</t>
  </si>
  <si>
    <t>Template EU CR5 - standardised approach</t>
  </si>
  <si>
    <t>Table EU CRE - Qualitative disclosure requirements related to IRB approach</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</si>
  <si>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</si>
  <si>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</si>
  <si>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</si>
  <si>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</si>
  <si>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</si>
  <si>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CR9 -IRB approach - Back-testing of PD per exposure class (fixed PD scale)</t>
  </si>
  <si>
    <t>Template CR9.1 -IRB approach - Back-testing of PD per exposure class (only for  PD estimates according to point (f) of Article 180(1) CRR)</t>
  </si>
  <si>
    <t>Template EU CR10 -  Specialised lending and equity exposures under the simple riskweighted approach</t>
  </si>
  <si>
    <t>Table EU CCRA - Qualitative disclosure related to CCR</t>
  </si>
  <si>
    <t>Template EU CCR1 - Analysis of CCR exposure by approach</t>
  </si>
  <si>
    <t>Template EU CCR2 - Transactions subject to own funds requirements for CVA risk</t>
  </si>
  <si>
    <t>Template EU CCR3 - Standardised approach - CCR exposures by regulatory exposure class and risk weights</t>
  </si>
  <si>
    <t>Template EU CCR4 - IRB approach - CCR exposures by exposure class and PD scale</t>
  </si>
  <si>
    <t>Template EU CCR5 - Composition of collateral for CCR exposures</t>
  </si>
  <si>
    <t>Template EU CCR6 - Credit derivatives exposures</t>
  </si>
  <si>
    <t>Template EU CCR7 - RWEA flow statements of CCR exposures under the IMM</t>
  </si>
  <si>
    <t>Template EU CCR8 - Exposures to CCPs</t>
  </si>
  <si>
    <t>Key metrics and overview of risk-weighted exposure amounts</t>
  </si>
  <si>
    <t>Risk management policies and objectives</t>
  </si>
  <si>
    <t>The scope of application</t>
  </si>
  <si>
    <t>Countercyclical capital buffers</t>
  </si>
  <si>
    <t>The leverage ratio</t>
  </si>
  <si>
    <t>Liquidity requirements</t>
  </si>
  <si>
    <t>Credit risk quality</t>
  </si>
  <si>
    <t>The use of credit risk mitigation techniques</t>
  </si>
  <si>
    <t>The use of standardised approach</t>
  </si>
  <si>
    <t>The use of the IRB approach to credit risk</t>
  </si>
  <si>
    <t>Specialised lending</t>
  </si>
  <si>
    <t>Exposures to counterparty credit risk</t>
  </si>
  <si>
    <t>Exposures to securitisation positions</t>
  </si>
  <si>
    <t>The use of standardised approach and internal model for market risk</t>
  </si>
  <si>
    <t>Remuneration policy</t>
  </si>
  <si>
    <t>Encumbered and unencumbered assets</t>
  </si>
  <si>
    <t>n/a</t>
  </si>
  <si>
    <t>AFGHANISTAN</t>
  </si>
  <si>
    <t>AUSTRALIA</t>
  </si>
  <si>
    <t>AUSTRIA</t>
  </si>
  <si>
    <t>BELGIUM</t>
  </si>
  <si>
    <t>BERMUDA</t>
  </si>
  <si>
    <t>CANADA</t>
  </si>
  <si>
    <t>CHINA</t>
  </si>
  <si>
    <t>CZECH REPUBLIC</t>
  </si>
  <si>
    <t>CYPRUS</t>
  </si>
  <si>
    <t>DENMARK</t>
  </si>
  <si>
    <t>ESTONIA</t>
  </si>
  <si>
    <t>FINLAND</t>
  </si>
  <si>
    <t>FRANCE</t>
  </si>
  <si>
    <t>GERMANY</t>
  </si>
  <si>
    <t>GIBRALTAR</t>
  </si>
  <si>
    <t>IRELAND</t>
  </si>
  <si>
    <t>JAPAN</t>
  </si>
  <si>
    <t>LATVIA</t>
  </si>
  <si>
    <t>LITHUANIA</t>
  </si>
  <si>
    <t>LUXEMBOURG</t>
  </si>
  <si>
    <t>MARSHALL ISLANDS</t>
  </si>
  <si>
    <t>NETHERLANDS</t>
  </si>
  <si>
    <t>NIGERIA</t>
  </si>
  <si>
    <t>NORWAY</t>
  </si>
  <si>
    <t>POLAND</t>
  </si>
  <si>
    <t>PORTUGAL</t>
  </si>
  <si>
    <t>RUSSIAN FEDERATION</t>
  </si>
  <si>
    <t>SOUTH AFRICA</t>
  </si>
  <si>
    <t>SPAIN</t>
  </si>
  <si>
    <t>SWEDEN</t>
  </si>
  <si>
    <t>SWITZERLAND</t>
  </si>
  <si>
    <t>TAIWAN, PROVINCE OF CHINA</t>
  </si>
  <si>
    <t>THAILAND</t>
  </si>
  <si>
    <t>UKRAINE</t>
  </si>
  <si>
    <t>UNITED ARAB EMIRATES</t>
  </si>
  <si>
    <t>UNITED KINGDOM</t>
  </si>
  <si>
    <t>UNITED STATES</t>
  </si>
  <si>
    <t>VIRGIN ISLANDS, BRITISH</t>
  </si>
  <si>
    <t>N/A</t>
  </si>
  <si>
    <t>Estonia</t>
  </si>
  <si>
    <t>Finland</t>
  </si>
  <si>
    <t>Australia</t>
  </si>
  <si>
    <t>Article 26(1) and with Articles 27, 28, 29</t>
  </si>
  <si>
    <t xml:space="preserve">Article 26(1) (c) CRR </t>
  </si>
  <si>
    <t>Article 26(1) (d) and (e) CRR</t>
  </si>
  <si>
    <t>Article 26(2) CRR</t>
  </si>
  <si>
    <t xml:space="preserve">Article 34 and 105 CRR </t>
  </si>
  <si>
    <t>Article 36(1) (b) and with Article 37 CRR</t>
  </si>
  <si>
    <t>Article 36(1) (h) and in Articles 43, 45, 46, 49(2) and (3) and 79 CRR</t>
  </si>
  <si>
    <t>Article 36(1) (i), in Articles 43, 45, 47, in point (b) of Article 48(1), and in Article 49(1) to (3) CRR</t>
  </si>
  <si>
    <t>Articles 51 and 52 CRR</t>
  </si>
  <si>
    <t>Article 92(2) (a) CRR</t>
  </si>
  <si>
    <t>Article 92(2) (b) CRR</t>
  </si>
  <si>
    <t>Article 92(2) (c) CRR</t>
  </si>
  <si>
    <t>Articles 128, 129, 130, 131 and 133 CRD</t>
  </si>
  <si>
    <t>Article 129 CRD</t>
  </si>
  <si>
    <t>Article 130 CRD</t>
  </si>
  <si>
    <t>Article 133 CRD</t>
  </si>
  <si>
    <t>Article 131 CRD</t>
  </si>
  <si>
    <t>Article 104(1) of Directive 2013/36/EU</t>
  </si>
  <si>
    <t>Article 36(1) (h) and with Articles, 45, 46, point (c) of Article 56, 59, 60, point (c) of Article 66, 69, 70 and 72i CRR</t>
  </si>
  <si>
    <t>Article 36(1) (i), with Articles 43, 45, 47, with point (b) of Article 48(1) and with Article 49(1) to (3) CRR</t>
  </si>
  <si>
    <t>Article 62 CRR</t>
  </si>
  <si>
    <t>Due from credit institutions</t>
  </si>
  <si>
    <t>Due from investment companies</t>
  </si>
  <si>
    <t>Financial assets at fair value through profit or loss</t>
  </si>
  <si>
    <t>Loans and advances to customers</t>
  </si>
  <si>
    <t>Receivables from customers</t>
  </si>
  <si>
    <t>Other financial assets</t>
  </si>
  <si>
    <t>Tangible assets</t>
  </si>
  <si>
    <t>Right-of-use assets</t>
  </si>
  <si>
    <t>Intangible assets</t>
  </si>
  <si>
    <t>Goodwill</t>
  </si>
  <si>
    <t>Amounts owed to central banks (TLTRO)</t>
  </si>
  <si>
    <t>Deposits from customers</t>
  </si>
  <si>
    <t>Loans received and debt securities in issue</t>
  </si>
  <si>
    <t xml:space="preserve">Financial liabilities at fair value through profit or loss </t>
  </si>
  <si>
    <t>Accounts payable and other liabilities</t>
  </si>
  <si>
    <t>Subordinated debt</t>
  </si>
  <si>
    <t>Share capital</t>
  </si>
  <si>
    <t>Share premium</t>
  </si>
  <si>
    <t>Other reserves</t>
  </si>
  <si>
    <t>Retained earnings</t>
  </si>
  <si>
    <t>Non-controlling interest</t>
  </si>
  <si>
    <t>AS LHV Group</t>
  </si>
  <si>
    <t>EE3100073644 </t>
  </si>
  <si>
    <t>Estonian</t>
  </si>
  <si>
    <t>No</t>
  </si>
  <si>
    <t>Common Equity Tier 1</t>
  </si>
  <si>
    <t xml:space="preserve">Group </t>
  </si>
  <si>
    <t>Common shares</t>
  </si>
  <si>
    <t>EUR 30m</t>
  </si>
  <si>
    <t>Various</t>
  </si>
  <si>
    <t>Shareholder's equity</t>
  </si>
  <si>
    <t>Floating</t>
  </si>
  <si>
    <t>Yes</t>
  </si>
  <si>
    <t xml:space="preserve">Fully discretionary </t>
  </si>
  <si>
    <t>Non-cumulative</t>
  </si>
  <si>
    <t>Additional Tier 1</t>
  </si>
  <si>
    <t>Overview of internal capital and liquidity adequacy assessment process for the Financial Supervision Authority</t>
  </si>
  <si>
    <t>Table EU  REMA - Remuneration policy*</t>
  </si>
  <si>
    <t>,</t>
  </si>
  <si>
    <t>2022Q3</t>
  </si>
  <si>
    <t>2022Q4</t>
  </si>
  <si>
    <t>Due from central banks</t>
  </si>
  <si>
    <t>Strategic financial investments</t>
  </si>
  <si>
    <t>Financial assets measured at amortized cost</t>
  </si>
  <si>
    <t>Legal reserve</t>
  </si>
  <si>
    <t>Thailand</t>
  </si>
  <si>
    <t>ESG prudential disclosures</t>
  </si>
  <si>
    <t>Table 1 - Qualitative information on Environmental risk</t>
  </si>
  <si>
    <t>Table 2 - Qualitative information on Social risk</t>
  </si>
  <si>
    <t>Table 3 - Qualitative information on Governance risk</t>
  </si>
  <si>
    <t>Template 1: Banking book- Climate Change transition risk: Credit quality of exposures by sector, emissions and residual maturity</t>
  </si>
  <si>
    <t>Template 2: Banking book - Climate change transition risk: Loans collateralised by immovable property - Energy efficiency of the collateral</t>
  </si>
  <si>
    <t>Template 3: Banking book - Climate change transition risk: Alignment metrics</t>
  </si>
  <si>
    <t>Template 4: Banking book - Climate change transition risk: Exposures to top 20 carbon-intensive firms</t>
  </si>
  <si>
    <t>Template 5: Banking book - Climate change physical risk: Exposures subject to physical risk</t>
  </si>
  <si>
    <t>in accordance with Article 449a CRR</t>
  </si>
  <si>
    <t>Business strategy and processes</t>
  </si>
  <si>
    <t>Institution's business strategy to integrate environmental factors and risks, taking into account the impact of environmental factors and risks on institution's business environment, business model, strategy and financial planning</t>
  </si>
  <si>
    <t>Objectives, targets and limits to assess and address environmental risk in short-, medium-, and long-term, and performance assessment against these objectives, targets and limits, including forward-looking information in the design of business strategy and processes</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</si>
  <si>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</si>
  <si>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</si>
  <si>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For the mitigation of risks associated with environmental factors exclusion lists are used: clients involved in non-environmental friendly business activities fall outside of credit risk appetite. Additionally the assessments of credit collaterals' market values take physical risks into account: collaterals heavily impacted on physical risks are either not accepted or the market value respectively deducted. In order to understand counterparty's capacity to manage environmental risks a dedicated ESG risk questionnaire and ESG risk rating is being used in corporate banking credit processes.</t>
  </si>
  <si>
    <t>Governance</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</si>
  <si>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</si>
  <si>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</si>
  <si>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</si>
  <si>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Lines of reporting and frequency of reporting relating to environmental risk</t>
  </si>
  <si>
    <t>Alignment of the remuneration policy with institution's environmental risk-related objectives</t>
  </si>
  <si>
    <t>Risk management</t>
  </si>
  <si>
    <t>Integration of short-, medium- and long-term effects of environmental factors and risks in the risk framework</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</si>
  <si>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</si>
  <si>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</si>
  <si>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</si>
  <si>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</si>
  <si>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</si>
  <si>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</si>
  <si>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</si>
  <si>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</si>
  <si>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</si>
  <si>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</si>
  <si>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In short-term perspective the impact of environmental risks towards credit, market and operational risk is assessed rather low. Due to lack of data comprehensive assessments towards medium- and long-term perspective have not been conducted yet.</t>
  </si>
  <si>
    <t>(p)</t>
  </si>
  <si>
    <t>Data availability, quality and accuracy, and efforts to improve these aspects</t>
  </si>
  <si>
    <t xml:space="preserve">The identification of data needed is in progress, specially data needed to assess risks over the medium- and long-term perspective. Sectoral discussions with relevant state authorities have been initiated to establish more centralized approach towards local, i.e. Estonia related environmental factors and possible negative changes in environment and climate. Further scientific research is likely needed. LHV has also started to collect the ESG data related to credit clients and their collaterals. This includes both collection of data from the clients (ESG questionnaire, information on taxonomy eligible and aligned activities etc.), as well as collection of data from external sources and databases. </t>
  </si>
  <si>
    <t>(q)</t>
  </si>
  <si>
    <t>Description of limits to environmental risks (as drivers of prudential risks) that are set, and triggering escalation and exclusion in the case of breaching these limits</t>
  </si>
  <si>
    <t>(r)</t>
  </si>
  <si>
    <t>Description of the link (transmission channels) between environmental risks with credit risk, liquidity and funding risk, market risk, operational risk and reputational risk in the risk management framework</t>
  </si>
  <si>
    <t xml:space="preserve">Transmission channels are considered as follows.
Operational risk - ESG factors may impact operational risk and compliance through following transmission channels:
• Business Continuity: ESG factors, especially climate and environmental factors directly impact LHV and/or its critical partners’ business continuity.
• Reporting &amp; tax, data governance: LHV inability to provide accurate and timely ESG related internal or external reports, especially due to lack of needed data.
• Legal risk (excluding compliance): Litigation due to inability to reach publicly declared or contractual ESG goals.
• Conduct risk: Litigation due to LHV’s inappropriate conduct related to ESG advice in the transition process and /or related to ESG products. 
• Compliance risk: Breach of ESG related external requirements. 
• Reputational risk: LHV’s and/or its asset/client/product portfolio not in accordance with customers’ and/or investors’ ESG expectations.
Credit risk - the transmission channels how ESG factors may negatively affect credit risk in credit portfolios are following:
• ESG factors impact credit clients, their assets or their supply chain, which negatively influences the clients’ financial stability.
• ESG factors, especially climate and environmental factors negatively impact credit collaterals.
Market risk - The transmission channels how ESG factors may affect market risk may mostly manifest through issuers or through the prices of securities' underlying assets. </t>
  </si>
  <si>
    <t>Adjustment of the institution's business strategy to integrate social factors and risks taking into account the impact of social risk on the institution's business environment, business model, strategy and financial planning</t>
  </si>
  <si>
    <t xml:space="preserve">While banks and financial institutions play an integral part in driving economic growth, they also have the power to impact individual lives and communities' overall wellbeing. Our business is always conducted with integrity, transparency, and ethics in mind, with the utmost emphasis on fair dealing and respect towards our partners, customers, and employees. LHV is using leverage to promote high ethical standards and inclusive approach in all customer, investor, and employee relations. 
Social objectives and considerations are integrated into our everyday operations and we are actively improving the processes of managing and mitigating the social risks associated with our business engagements.  Social risks which we address involve social factors that may have a positive or negative impact on the financial performance or solvency of a counterparty such as the rights, well-being and interests of people and communities including (in)equality, health, inclusiveness, labour relations, workplace health and safety, human capital, and communities. 
</t>
  </si>
  <si>
    <t>Objectives, targets and limits to assess and address social risk in short-term, medium-term and long-term, and performance assessment against these objectives, targets and limits, including forward-looking information in the design of business strategy and processes</t>
  </si>
  <si>
    <t xml:space="preserve">LHV has a separate ESG Policy in place, which incudes high level qualitative statements on ESG, incl. social risk related objectives. We have decided to focus primarily on five UN Sustainable Development Goals, the achievement of which we can influence the most. SDG 1: No poverty and SDG 8: Decent work and economic growth are one of those focus areas. There are several activities internally defined, both short-, medium- and long term, to reach the goals. </t>
  </si>
  <si>
    <t>Policies and procedures relating to direct and indirect engagement with new or existing counterparties on their strategies to mitigate and reduce socially harmful activities</t>
  </si>
  <si>
    <t>For the mitigation of risks associated with social factors exclusion lists are used: clients involved in such business activities fall outside of credit risk appetite. In order to understand counterparty's capacity to manage social risks a dedicated ESG risk questionnaire and ESG risk rating is being used in corporate banking credit processes.</t>
  </si>
  <si>
    <r>
      <t>Responsibilities of the management body for setting the risk framework, supervising and managing the implementation of the objectives, strategy and policies in the context of social risk management covering</t>
    </r>
    <r>
      <rPr>
        <sz val="11"/>
        <rFont val="Calibri"/>
        <family val="2"/>
        <scheme val="minor"/>
      </rPr>
      <t xml:space="preserve"> counterparties</t>
    </r>
    <r>
      <rPr>
        <sz val="11"/>
        <rFont val="Calibri"/>
        <family val="2"/>
        <scheme val="minor"/>
      </rPr>
      <t>' approaches to:</t>
    </r>
  </si>
  <si>
    <t>Activities towards the community and society</t>
  </si>
  <si>
    <t>(ii)</t>
  </si>
  <si>
    <t>Employee relationships and labour standards</t>
  </si>
  <si>
    <t>(iii)</t>
  </si>
  <si>
    <t>Customer protection and product responsibility</t>
  </si>
  <si>
    <t>(iv)</t>
  </si>
  <si>
    <t>Human rights</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</si>
  <si>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</si>
  <si>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</si>
  <si>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Alignment of the remuneration policy in line with institution's social risk-related objectives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</si>
  <si>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</si>
  <si>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</si>
  <si>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Activities, commitments and assets contributing to mitigate social risk</t>
  </si>
  <si>
    <t>For the mitigation of risks associated with social factors exclusion lists are used: clients involved in business activities included in this list fall outside of credit risk appetite. In order to understand counterparty's capacity to manage social risks a dedicated ESG risk questionnaire and ESG risk rating is being used in corporate banking credit processes.</t>
  </si>
  <si>
    <t>Implementation of tools for identification and management of social risk</t>
  </si>
  <si>
    <t>Description of setting limits to social risk and cases to trigger escalation and exclusion in the case of breaching these limits</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</si>
  <si>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</si>
  <si>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</si>
  <si>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</si>
  <si>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</si>
  <si>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</si>
  <si>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</si>
  <si>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</si>
  <si>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(v)</t>
  </si>
  <si>
    <t>Management of conflict of interest</t>
  </si>
  <si>
    <t>(vi)</t>
  </si>
  <si>
    <t>Internal communication on critical concerns</t>
  </si>
  <si>
    <t>Institution's integration in risk management arrangements the governance performance of their counterparties considering:</t>
  </si>
  <si>
    <t>1) In 2022 an ESG risk assessment methodology accompanied with ESG rating was introduced in loan origination process. This ESG risk assessment is mandatory in case of new loans, as well as in case any material changes are made into loan agreement. For loan exposures starting from 500 th EUR, which are associated with high or medium environmental or social risk, a more comprehensive assessment of the counterparty's  ESG risks management system, capacity and track record is carried out.
2) For high risk counterparties from ML/TF risk perspective enhanced due dilligence is being applied both in the onboarding, as well in ongoing monitoring processes. Counterparties' governance performance is one of the areas in scope.</t>
  </si>
  <si>
    <t>Sector/subsector</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</si>
  <si>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</si>
  <si>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</si>
  <si>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</si>
  <si>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</si>
  <si>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</si>
  <si>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</si>
  <si>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</si>
  <si>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</si>
  <si>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</si>
  <si>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</si>
  <si>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</si>
  <si>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</si>
  <si>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</si>
  <si>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</si>
  <si>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</si>
  <si>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</si>
  <si>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</si>
  <si>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</si>
  <si>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</si>
  <si>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</si>
  <si>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</si>
  <si>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</si>
  <si>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</si>
  <si>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</si>
  <si>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</si>
  <si>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</si>
  <si>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</si>
  <si>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</si>
  <si>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</si>
  <si>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</si>
  <si>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</si>
  <si>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</si>
  <si>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</si>
  <si>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</si>
  <si>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</si>
  <si>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</si>
  <si>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</si>
  <si>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</si>
  <si>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</si>
  <si>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</si>
  <si>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</si>
  <si>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</si>
  <si>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</si>
  <si>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</si>
  <si>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</si>
  <si>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</si>
  <si>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</si>
  <si>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</si>
  <si>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</si>
  <si>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</si>
  <si>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</si>
  <si>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</si>
  <si>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</si>
  <si>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</si>
  <si>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</si>
  <si>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</si>
  <si>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</si>
  <si>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</si>
  <si>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</si>
  <si>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</si>
  <si>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</si>
  <si>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</si>
  <si>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</si>
  <si>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</si>
  <si>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</si>
  <si>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</si>
  <si>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</si>
  <si>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</si>
  <si>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</si>
  <si>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</si>
  <si>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</si>
  <si>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In regards to columns i-k:</t>
  </si>
  <si>
    <t>To assess our counterparty's GHG emissions in scopes 1, 2 and 3 we have chosen PCAF methodology. In 2022 we did a preliminary assessment of financed GHG emmissions of lending activities in four asset classes using PCAF methodology: business loans, commercial real estate, mortgages, motor vehicle loans. These results are found in our 2022 Annual Report. Due to data limitations, we did not jet disclose the results of the counterparty's scope 3 GHG emmissions. We strive to improve the data quality by obtaining more specific information directly from our clients in the coming years to ensure more accurate results. Based on these evaluations for various asset classes, we will be able to disclose information about our financed emissions as well as set emission reduction targets in the future.</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</si>
  <si>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</si>
  <si>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</si>
  <si>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</si>
  <si>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</si>
  <si>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</si>
  <si>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</si>
  <si>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</si>
  <si>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</si>
  <si>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</si>
  <si>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</si>
  <si>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</si>
  <si>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</si>
  <si>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</si>
  <si>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</si>
  <si>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</si>
  <si>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</si>
  <si>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</si>
  <si>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</si>
  <si>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</si>
  <si>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</si>
  <si>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</si>
  <si>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</si>
  <si>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</si>
  <si>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</si>
  <si>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</si>
  <si>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At this stage LHV Group is not yet estimating our sectoral alignment to the International Energy Agency (IEA) Net Zero Emissions by 2050 Scenario. As regards to our plans to implement a method to estimate and disclose that information, we are fully committed to the UN Sustainable Development Goals and to aligning our activities with the Paris Climate Agreement's goals. Our intention for 2023 is to use a validated framework for setting science-based emission reduction targets for carbon-intensive sectors. This will enable us to take next steps on the pathway towards reaching Net Zero by 2050.</t>
  </si>
  <si>
    <t>Sector</t>
  </si>
  <si>
    <t>NACE Sectors (a minima)</t>
  </si>
  <si>
    <t>Portfolio gross carrying amount (Mn EUR)</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</si>
  <si>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</si>
  <si>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</si>
  <si>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</si>
  <si>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</si>
  <si>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</si>
  <si>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</si>
  <si>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</si>
  <si>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</si>
  <si>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</si>
  <si>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</si>
  <si>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</si>
  <si>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</si>
  <si>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</si>
  <si>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</si>
  <si>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</si>
  <si>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 List of NACE sectors to be considered</t>
  </si>
  <si>
    <t>IEA sector</t>
  </si>
  <si>
    <t>Column b - NACE Sectors (a minima) - Sectors required</t>
  </si>
  <si>
    <t>**Examples of metrics - non-exhaustive list. Institutions shall apply metrics defined by the IEA scenario</t>
  </si>
  <si>
    <t>Sector in the tempalte</t>
  </si>
  <si>
    <t>sector</t>
  </si>
  <si>
    <t>code</t>
  </si>
  <si>
    <t>shipping</t>
  </si>
  <si>
    <t>Average tonnes of CO2 per passenger-km
Average gCO₂/MJ 
and
Average share of high carbon technologies (ICE).</t>
  </si>
  <si>
    <t>power</t>
  </si>
  <si>
    <t>Average tonnes of CO2 per MWh 
and 
Average share of high carbon technologies (oil, gas, coal).</t>
  </si>
  <si>
    <t>oil and gas</t>
  </si>
  <si>
    <t>Average tons pf CO2 per GJ.
and
Average share of high carbon technologies (ICE).</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</si>
  <si>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</si>
  <si>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</si>
  <si>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</si>
  <si>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</si>
  <si>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</si>
  <si>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</si>
  <si>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</si>
  <si>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</si>
  <si>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Based on the data available in the Carbon Majors Database, LHV has not identified exposures referred to herein.</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</si>
  <si>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</si>
  <si>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</si>
  <si>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</si>
  <si>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</si>
  <si>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</si>
  <si>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 xml:space="preserve">o </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</si>
  <si>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</si>
  <si>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</si>
  <si>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</si>
  <si>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</si>
  <si>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</si>
  <si>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</si>
  <si>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</si>
  <si>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</si>
  <si>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</si>
  <si>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</si>
  <si>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</si>
  <si>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2023Q1</t>
  </si>
  <si>
    <t xml:space="preserve">We understand the need for assessing the risks related to ESG and being more transparent and accountable in our decision-making processes. We have published a list of  business areas that are inconsistent with our credit policy and our goals for sustainability. In 2022 we completed building our ESG risk assessment/rating model for credit clients, which is used as a comprehensive analysis tool to understand our credit clients, their potential environmental and societal (E&amp;S) risks, and hence, will give us more insight into how to integrate E&amp;S risk criteria into business development 2023 and onward. In 2023 we developed  ESG Risk Management Policy which defines risk management framework, i.e. main principles, governance and risk appetite for the ESG risks LHV Group (LHV) is facing. 
</t>
  </si>
  <si>
    <t>LHV has a separate ESG Policy in place, which includes high level qualitative statements on ESG, incl. environmental risk related objectives. We have decided to focus primarily on five UN Sustainable Development Goals, the achievement of which we can influence the most. SDG 7: Affordable and clean energy, SDG 12: Responsible consumption and production and SDG 13: Climate action,  are one of those focus areas. There are several activities internally defined, both short-, medium- and long term, to reach the goals. One of the short-term targets was to decrease CO2 footprint in order to make LHV office activities climate neutral by 2022. This goal was achieved. In long term, we are committed to the goals defined in the Paris Agreement. In 2023 more detailed goals and metrics will be defined. ESG Risk Management Policy and general ESG risk appetite statements have been approved. The input for the policy and risk appetite shall be group-wide materiality assessment on ESG factors.</t>
  </si>
  <si>
    <t>The implementation of the taxonomy is one of the current focus areas and will be the foundation for our taxonomy alignment and ESG scoring criteria and methodology. Taxonomy implementation will not only influence our own ESG data analysis and scoring methodologies and processes but will help our corporate customers become more transparent in their sustainability efforts and knowledgeable in managing their ESG risks and disclosures. As of 2022, we disclose information on the eligibility of exposures against the EU taxonomy environmental goals of climate change mitigation and climate change adaptation and as of 2024 we will report on our taxonomy alignment by disclosing the Green Asset Ratio and other required key performance indicators.</t>
  </si>
  <si>
    <t xml:space="preserve">ESG risk is defined as one of the main risk categories in LHV Risk Management Policy, which is approved by the Supervisory Council. As per Risk Management Policy, the Supervisory Council is responsible for approving relevant risk policies and risk appetite statements, as well as the supervision of their implementation. In 2023 the ESG Risk Management Policy and risk appetite were approved by the Supervisory Council. The Management Board is responsible for implementing risk policies and ensuring there are sufficient resources in place for this purpose. </t>
  </si>
  <si>
    <t xml:space="preserve">In the Risk Management Policy the Supervisory Council has defined the three lines of defence model to be applied related to internal control and risk management frameworks. This means both in business lines as well as in control functions (risk management, compliance and internal audit functions) sufficient financial and human resources must be in place to effectively perform their tasks related to ESG risk management. Additionally there is a dedicated ESG team in place to run the ESG projects, as well as support relevant units with ESG competence and knowledge. The ESG projects are regularly steered by the ESG SteerCo, which consists of different LHV Group companies' Management Board members. </t>
  </si>
  <si>
    <t>The ESG projects are regularly steered by the ESG SteerCo, which consist of different LHV Group companies' Management Board members. In 2023, a distinct ESG Risk Management Policy has been established, outlining a more detailed allocation of tasks and responsibilities pertaining to ESG risk monitoring and reporting.</t>
  </si>
  <si>
    <t>Risk reporting is conducted on regular basis: Management Board receives risk reports monthly and Supervisory Council quarterly. Risk report shall include information on all main risk types. More comprehensive information on ESG risks has been reported in 2023 following the approval of the ESG Risk Management Policy and relevant risk appetite statements.</t>
  </si>
  <si>
    <t xml:space="preserve">Encouraging sound and effective risk management, taking in to account ESG risk factors among other considerations, is one of the objectives of the system of remuneration. According to the remuneration policy of LHV, sustainability related criteria shall be taken into account when setting performance criteria and determining variable remuneration. Determination of variable remuneration shall take into account the specifics of a particular role of the individual and should be based on relevant quantitative or qualitative criteria taking into account LHV's risk strategy. Examples of qualitative criteria may include achievement of strategic objectives, values-based conduct, adherence to the risk management policy as well as adherence to internal or external regulations. </t>
  </si>
  <si>
    <t>ESG risk is defined as one of the main risk categories within LHV Risk Management Policy, which is approved by the Supervisory Council. As per the Risk Management Policy  the Supervisory Council is responsible for approving relevant risk policies and risk appetite. The ESG Risk Management Policy and risk appetite have been approved in 2023.</t>
  </si>
  <si>
    <t xml:space="preserve">1) A materiality assessment was conducted in 2020 to identify main areas where LHV is impacted by ESG factors and where LHV can positively impact sustainable development. In 2023, a new materiality assessment was conducted prior to the approval of the ESG Risk Management Policy and relevant risk appetite statements. This assessment was conducted to identify most material ESG factors impacting credit, market and operational risks.
2) In 2022 an ESG risk assessment methodology combined with ESG rating model was introduced in the loan origination process. This ESG risk assessment is mandatory in case of new loans, as well as in case any material changes are made to a loan agreement. In order to identify counterparties which are exposed directly or indirectly to increased risk associated with ESG factors, we are using heatmap that highlight environmental and social risks of each individual economic subsector on a scaling system. For loan exposures starting from 500 th EUR, which are associated with high or medium environmental or social risk, a more comprehensive assessment of the counterparty's  ESG risks management system, capacity and track record is carried out.
</t>
  </si>
  <si>
    <t>1) At the counterparty-level ESG rating is used as a tool to identify and monitor ESG risks.
2) At the portfolio-level credit portfolio CO2 monitoring was introduced in 2022.
3) In 2023, materiality assessment was conducted.</t>
  </si>
  <si>
    <t>LHV has defined an exclusion list for business activities that fall outside of the credit risk appetite. The list is created considering such activities' negative impact on different ESG factors.</t>
  </si>
  <si>
    <t xml:space="preserve">LHV Supervisory Council has approved ESG Policy, which defines LHV high level sustainability goals. Additionally  Supervisory Council is responsible for approving ESG Risk Management Policy and risk appetite statements, as well as the supervision of their implementation. 
Management Board is responsible for implementing risk policies and ensuring there are sufficient resources in place for this purpose. 
In the Risk Management Policy the Supervisory Council has defined the three lines of defence model to be applied related to internal control and risk management frameworks. This means both in business lines as well as in control functions (risk management, compliance and internal audit functions) sufficient financial and human resources must be in place to effectively perform their tasks related to ESG risk management. Additionally there is a dedicated ESG team in place to run the ESG projects, as well as support relevant units with ESG competence and knowledge. The ESG projects are regularly steered by the ESG SteerCo, which consist of different LHV Group companies' Management Board members. </t>
  </si>
  <si>
    <t xml:space="preserve">Risk reporting is conducted on regular basis: Management Board receives risk reports monthly and Supervisory Council quarterly. Risk report shall include information on all main risk types.  In 2023 we developed  ESG Risk Management Policy which defines risk management framework, i.e. main principles, governance and risk appetite for the ESG risks LHV Group (LHV) is facing. </t>
  </si>
  <si>
    <t>Encouraging sound and effective risk management, taking in to account ESG risk factors among other considerations, is one of the objectives of the system of remuneration. According to the remuneration policy of LHV, sustainability related criteria shall be taken into account when setting performance criteria and determining variable remuneration. Determination of variable remuneration shall take into account the specifics of a particular role of the individual and should be based on relevant quantitative or qualitative criteria taking into account LHV's risk strategy. Examples of qualitative criteria may include achievement of strategic objectives, values-based conduct, adherence to the risk management policy as well as adherence to internal or external regulations.</t>
  </si>
  <si>
    <t>ESG risk is defined as one of the main risk categories within LHV Risk Management Policy, which is approved by the Supervisory Council. As per Risk Management Policy  Supervisory Council is responsible for approving relevant risk policies and risk appetite. ESG Risk Management Policy and general ESG risk appetite statments have been approved.</t>
  </si>
  <si>
    <t>1) A materiality assessment was conducted in 2020 to identify main areas LHV is impacted by ESG factors and where LHV can positively impact sustainable development. In 2023 new materiality assessment was conducted prior to approving the ESG Risk Policy and relevant risk appetite statements. This assessment was conducted to identify most material ESG factors impacting credit, market and operational risks.
2) In 2022 an ESG risk assessment methodology accompanied with ESG rating model was introduced in loan origination process. This ESG risk assessment is mandatory in case of new loans, as well as in case any material changes are made into loan agreement. In order to identify counterparties which are exposed directly or indirectly to increased risk associated with ESG factors, we are using heatmap that highlight social risks of each individual economic subsector on a scaling system. For loan exposures starting from 500 th EUR, which are associated with high or medium environmental or social risk, a more comprehensive assessment of the counterparty's  ESG risks management system, capacity and track record is carried out.</t>
  </si>
  <si>
    <t>1) At the counterparty-level ESG rating is used as a tool to identify and monitor ESG risks.
2) In 2023, materiality assessment was conducted.</t>
  </si>
  <si>
    <t>LHV has defined an exclusion list for business activities that fall outside of the credit risk appetite. The list is created considering such activities' negative impact on different ESG factors. Only the Supervisory Council has the authority to breach those limitations.</t>
  </si>
  <si>
    <t>LHV Supervisory Council has approved the ESG Policy, which defines LHV high level sustainability goals. Additionally the Supervisory Council is responsible for approving the ESG Risk Management Policy and risk appetite statements, as well as to conduct the supervision of their implementation. Management Board is responsible for implementing risk policies and ensuring there are sufficient resources in place for this purpose. 
In the Risk Management Policy the Supervisory Council has defined the three lines of defence model to be applied related to internal control and risk management frameworks. This means both in business lines as well as in control functions (risk management, compliance and internal audit functions) sufficient financial and human resources must be in place to effectively perform their tasks related to ESG risk management. Additionally there is a dedicated ESG team in place to run the ESG projects, as well as support relevant units with ESG competence and knowledge. The ESG projects are regularly steered by the ESG SteerCo, which consist of different LHV Group companies' Management Board members. 
Additionally:
1) In credit processes Credit Committee and Retail Banking Credit Committee have the authorities to make credit decisions for higher risk clients. Within those processes ESG aspects are in the scope as well.
2) In the client onboarding processes Risk Client Acceptance Committee and Financial Intermediaries Client Acceptance Committee have the authority to make client onboarding decisions for higher risk clients. Within those processes ESG aspects are in the scope as well.</t>
  </si>
  <si>
    <t>In short-term perspective the impact of climate change physical risks towards LHV banking book is assessed rather low. This was also demonstrated by the ESG risks materiality assessment carried out in 2023. 
As the availability of reliable and accurate data for geographical areas relevant to LHV business is expected to gradually improve, we are committed to evaluating the impact of climate change physical risks also in the medium- and long-term perspective.</t>
  </si>
  <si>
    <t>2022Q2</t>
  </si>
  <si>
    <t>2022Q1</t>
  </si>
  <si>
    <t>'[COREP_OF_Con_2023_Q1_v3.xlsx]</t>
  </si>
  <si>
    <t>[COREP_LR_Con_2023_Q1_v2.xlsx]C 47.00 (LRCalc)</t>
  </si>
  <si>
    <t>[COREP_NSFR_v3.2_tables.xlsx]</t>
  </si>
  <si>
    <t>BELARUS</t>
  </si>
  <si>
    <t>BULGARIA</t>
  </si>
  <si>
    <t>CROATIA</t>
  </si>
  <si>
    <t>DOMINICA</t>
  </si>
  <si>
    <t>GUERNSEY</t>
  </si>
  <si>
    <t>HUNGARY</t>
  </si>
  <si>
    <t>ICELAND</t>
  </si>
  <si>
    <t>ISLE OF MAN</t>
  </si>
  <si>
    <t>ISRAEL</t>
  </si>
  <si>
    <t>JORDAN</t>
  </si>
  <si>
    <t>OMAN</t>
  </si>
  <si>
    <t>SAUDI ARABIA</t>
  </si>
  <si>
    <t>SLOVENIA</t>
  </si>
  <si>
    <t>VIET NAM</t>
  </si>
  <si>
    <t>* Pages 74-77, 80-82 in Annual report: https://www.lhv.ee/assets/files/investor/LHV_Group_Annual_Report_2023-EN.pdf</t>
  </si>
  <si>
    <t>LHV collects building energy efficiency data directly from the national construction registry, though the data there can be incomplete at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</si>
</sst>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2"/>
      <name val="Calibri"/>
      <family val="2"/>
      <scheme val="minor"/>
    </font>
    <font>
      <sz val="9"/>
      <name val="Calibri"/>
      <family val="2"/>
      <scheme val="minor"/>
    </font>
    <font>
      <sz val="11"/>
      <name val="Calibri"/>
      <family val="2"/>
      <scheme val="minor"/>
    </font>
    <font>
      <b/>
      <sz val="11"/>
      <name val="Calibri"/>
      <family val="2"/>
      <scheme val="minor"/>
    </font>
    <font>
      <sz val="9"/>
      <name val="Calibri Light"/>
      <family val="2"/>
      <scheme val="major"/>
    </font>
    <font>
      <sz val="9"/>
      <color theme="1"/>
      <name val="Calibri"/>
      <family val="2"/>
      <scheme val="minor"/>
    </font>
    <font>
      <i/>
      <sz val="11"/>
      <color rgb="FFAA322F"/>
      <name val="Calibri"/>
      <family val="2"/>
      <scheme val="minor"/>
    </font>
    <font>
      <b/>
      <sz val="11"/>
      <color rgb="FFAA322F"/>
      <name val="Calibri"/>
      <family val="2"/>
      <scheme val="minor"/>
    </font>
    <font>
      <sz val="11"/>
      <color rgb="FF000000"/>
      <name val="Calibri"/>
      <family val="2"/>
      <scheme val="minor"/>
    </font>
    <font>
      <b/>
      <sz val="11"/>
      <color rgb="FF000000"/>
      <name val="Calibri"/>
      <family val="2"/>
      <scheme val="minor"/>
    </font>
    <font>
      <b/>
      <sz val="11"/>
      <color theme="9"/>
      <name val="Calibri"/>
      <family val="2"/>
      <scheme val="minor"/>
    </font>
    <font>
      <sz val="11"/>
      <color rgb="FFFF0000"/>
      <name val="Calibri"/>
      <family val="2"/>
      <scheme val="minor"/>
    </font>
    <font>
      <b/>
      <sz val="20"/>
      <name val="Arial"/>
      <family val="2"/>
    </font>
    <font>
      <sz val="11"/>
      <name val="Arial"/>
      <family val="2"/>
    </font>
    <font>
      <b/>
      <sz val="11"/>
      <color theme="1"/>
      <name val="Times New Roman"/>
      <family val="1"/>
    </font>
    <font>
      <b/>
      <sz val="12"/>
      <name val="Arial"/>
      <family val="2"/>
    </font>
    <font>
      <b/>
      <sz val="11"/>
      <name val="Arial"/>
      <family val="2"/>
    </font>
    <font>
      <b/>
      <sz val="14"/>
      <color theme="1"/>
      <name val="Calibri"/>
      <family val="2"/>
      <scheme val="minor"/>
    </font>
    <font>
      <b/>
      <sz val="14"/>
      <name val="Calibri"/>
      <family val="2"/>
      <scheme val="minor"/>
    </font>
    <font>
      <b/>
      <sz val="9"/>
      <name val="Calibri"/>
      <family val="2"/>
      <scheme val="minor"/>
    </font>
    <font>
      <strike/>
      <sz val="9"/>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strike/>
      <sz val="8"/>
      <color rgb="FFFF0000"/>
      <name val="Arial"/>
      <family val="2"/>
    </font>
    <font>
      <b/>
      <strike/>
      <sz val="8"/>
      <color rgb="FFFF0000"/>
      <name val="Arial"/>
      <family val="2"/>
    </font>
    <font>
      <strike/>
      <sz val="9"/>
      <color rgb="FFFF0000"/>
      <name val="Calibri"/>
      <family val="2"/>
      <scheme val="minor"/>
    </font>
    <font>
      <sz val="8"/>
      <name val="Calibri"/>
      <family val="2"/>
      <scheme val="minor"/>
    </font>
    <font>
      <sz val="9"/>
      <color rgb="FFFF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z val="12"/>
      <color theme="1"/>
      <name val="Calibri"/>
      <family val="2"/>
      <scheme val="minor"/>
    </font>
    <font>
      <sz val="7"/>
      <name val="Calibri"/>
      <family val="2"/>
      <scheme val="minor"/>
    </font>
    <font>
      <b/>
      <sz val="12"/>
      <color rgb="FF000000"/>
      <name val="Calibri"/>
      <family val="2"/>
      <scheme val="minor"/>
    </font>
    <font>
      <u val="single"/>
      <sz val="11"/>
      <color rgb="FF008080"/>
      <name val="Calibri"/>
      <family val="2"/>
      <scheme val="minor"/>
    </font>
    <font>
      <b/>
      <sz val="11"/>
      <color theme="1"/>
      <name val="Segoe UI"/>
      <family val="2"/>
    </font>
    <font>
      <i/>
      <sz val="11"/>
      <name val="Calibri"/>
      <family val="2"/>
      <scheme val="minor"/>
    </font>
    <font>
      <i/>
      <strike/>
      <sz val="11"/>
      <color rgb="FFFF0000"/>
      <name val="Calibri"/>
      <family val="2"/>
      <scheme val="minor"/>
    </font>
    <font>
      <i/>
      <sz val="11"/>
      <color theme="9" tint="-0.24997000396251678"/>
      <name val="Calibri"/>
      <family val="2"/>
      <scheme val="minor"/>
    </font>
    <font>
      <sz val="16"/>
      <color theme="1"/>
      <name val="Calibri"/>
      <family val="2"/>
      <scheme val="minor"/>
    </font>
    <font>
      <sz val="8.5"/>
      <color theme="1"/>
      <name val="Calibri"/>
      <family val="2"/>
      <scheme val="minor"/>
    </font>
    <font>
      <b/>
      <sz val="8.5"/>
      <color theme="1"/>
      <name val="Calibri"/>
      <family val="2"/>
      <scheme val="minor"/>
    </font>
    <font>
      <b/>
      <sz val="10"/>
      <name val="Calibri"/>
      <family val="2"/>
      <scheme val="minor"/>
    </font>
    <font>
      <sz val="8.5"/>
      <color theme="1"/>
      <name val="Segoe UI"/>
      <family val="2"/>
    </font>
    <font>
      <i/>
      <sz val="8"/>
      <color theme="1"/>
      <name val="Segoe UI"/>
      <family val="2"/>
    </font>
    <font>
      <b/>
      <i/>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sz val="8.5"/>
      <name val="Segoe UI"/>
      <family val="2"/>
    </font>
    <font>
      <b/>
      <sz val="8.5"/>
      <name val="Segoe UI"/>
      <family val="2"/>
    </font>
    <font>
      <b/>
      <sz val="8.5"/>
      <color theme="1"/>
      <name val="Segoe UI"/>
      <family val="2"/>
    </font>
    <font>
      <sz val="8.5"/>
      <color rgb="FF000000"/>
      <name val="Segoe UI"/>
      <family val="2"/>
    </font>
    <font>
      <i/>
      <sz val="8.5"/>
      <color theme="1"/>
      <name val="Segoe UI"/>
      <family val="2"/>
    </font>
    <font>
      <sz val="10"/>
      <name val="Calibri"/>
      <family val="2"/>
      <scheme val="minor"/>
    </font>
    <font>
      <sz val="8"/>
      <color theme="1"/>
      <name val="Segoe UI"/>
      <family val="2"/>
    </font>
    <font>
      <b/>
      <i/>
      <sz val="8"/>
      <color theme="1"/>
      <name val="Segoe UI"/>
      <family val="2"/>
    </font>
    <font>
      <sz val="8"/>
      <color theme="1"/>
      <name val="Verdana"/>
      <family val="2"/>
    </font>
    <font>
      <i/>
      <sz val="8.5"/>
      <color rgb="FF000000"/>
      <name val="Segoe UI"/>
      <family val="2"/>
    </font>
    <font>
      <sz val="10"/>
      <color theme="1"/>
      <name val="Times New Roman"/>
      <family val="1"/>
    </font>
    <font>
      <b/>
      <i/>
      <sz val="8.5"/>
      <color rgb="FF000000"/>
      <name val="Segoe UI"/>
      <family val="2"/>
    </font>
    <font>
      <sz val="7.5"/>
      <color theme="1"/>
      <name val="Calibri"/>
      <family val="2"/>
      <scheme val="minor"/>
    </font>
    <font>
      <sz val="7.5"/>
      <color rgb="FF000000"/>
      <name val="Segoe UI"/>
      <family val="2"/>
    </font>
    <font>
      <i/>
      <sz val="7.5"/>
      <color rgb="FF000000"/>
      <name val="Segoe UI"/>
      <family val="2"/>
    </font>
    <font>
      <b/>
      <i/>
      <sz val="7.5"/>
      <color rgb="FF000000"/>
      <name val="Segoe UI"/>
      <family val="2"/>
    </font>
    <font>
      <b/>
      <i/>
      <sz val="7.5"/>
      <color theme="1"/>
      <name val="Segoe UI"/>
      <family val="2"/>
    </font>
    <font>
      <b/>
      <sz val="14"/>
      <color theme="1"/>
      <name val="Arial"/>
      <family val="2"/>
    </font>
    <font>
      <sz val="11"/>
      <color rgb="FF000000"/>
      <name val="Segoe UI"/>
      <family val="2"/>
    </font>
    <font>
      <b/>
      <sz val="16"/>
      <color theme="1"/>
      <name val="Arial"/>
      <family val="2"/>
    </font>
    <font>
      <b/>
      <sz val="11"/>
      <color rgb="FF000000"/>
      <name val="Segoe UI"/>
      <family val="2"/>
    </font>
    <font>
      <i/>
      <sz val="11"/>
      <name val="Segoe UI"/>
      <family val="2"/>
    </font>
    <font>
      <sz val="11"/>
      <name val="Segoe UI"/>
      <family val="2"/>
    </font>
    <font>
      <sz val="11"/>
      <color rgb="FF1F497D"/>
      <name val="Calibri"/>
      <family val="2"/>
    </font>
    <font>
      <b/>
      <sz val="16"/>
      <color theme="1"/>
      <name val="Calibri"/>
      <family val="2"/>
      <scheme val="minor"/>
    </font>
    <font>
      <sz val="24"/>
      <color rgb="FF000000"/>
      <name val="Segoe UI"/>
      <family val="2"/>
    </font>
    <font>
      <b/>
      <sz val="8.5"/>
      <color rgb="FF000000"/>
      <name val="Segoe UI"/>
      <family val="2"/>
    </font>
    <font>
      <i/>
      <sz val="8.5"/>
      <name val="Segoe UI"/>
      <family val="2"/>
    </font>
    <font>
      <sz val="11"/>
      <color theme="1"/>
      <name val="Segoe UI"/>
      <family val="2"/>
    </font>
    <font>
      <i/>
      <sz val="11"/>
      <color theme="1"/>
      <name val="Segoe UI"/>
      <family val="2"/>
    </font>
    <font>
      <i/>
      <sz val="12"/>
      <color theme="1"/>
      <name val="Segoe UI"/>
      <family val="2"/>
    </font>
    <font>
      <b/>
      <sz val="12"/>
      <color theme="1"/>
      <name val="Segoe UI"/>
      <family val="2"/>
    </font>
    <font>
      <b/>
      <i/>
      <sz val="11"/>
      <color theme="1"/>
      <name val="Calibri"/>
      <family val="2"/>
      <scheme val="minor"/>
    </font>
    <font>
      <b/>
      <sz val="10"/>
      <color theme="1"/>
      <name val="Calibri"/>
      <family val="2"/>
      <scheme val="minor"/>
    </font>
    <font>
      <sz val="9"/>
      <color rgb="FF1F497D"/>
      <name val="Calibri"/>
      <family val="2"/>
    </font>
    <font>
      <sz val="9"/>
      <color theme="4" tint="-0.24997000396251678"/>
      <name val="Calibri"/>
      <family val="2"/>
    </font>
    <font>
      <b/>
      <sz val="12"/>
      <color theme="1"/>
      <name val="Arial"/>
      <family val="2"/>
    </font>
    <font>
      <sz val="10"/>
      <color rgb="FF000000"/>
      <name val="Arial"/>
      <family val="2"/>
    </font>
    <font>
      <b/>
      <sz val="10"/>
      <color rgb="FF000000"/>
      <name val="Arial"/>
      <family val="2"/>
    </font>
    <font>
      <sz val="10"/>
      <color rgb="FF000000"/>
      <name val="Calibri"/>
      <family val="2"/>
      <scheme val="minor"/>
    </font>
    <font>
      <b/>
      <sz val="10"/>
      <color rgb="FF000000"/>
      <name val="Calibri"/>
      <family val="2"/>
      <scheme val="minor"/>
    </font>
    <font>
      <i/>
      <sz val="10"/>
      <name val="Calibri"/>
      <family val="2"/>
      <scheme val="minor"/>
    </font>
    <font>
      <i/>
      <sz val="10"/>
      <color rgb="FF000000"/>
      <name val="Calibri"/>
      <family val="2"/>
      <scheme val="minor"/>
    </font>
    <font>
      <i/>
      <sz val="10"/>
      <color theme="1"/>
      <name val="Calibri"/>
      <family val="2"/>
      <scheme val="minor"/>
    </font>
    <font>
      <i/>
      <sz val="10"/>
      <color theme="1"/>
      <name val="Arial"/>
      <family val="2"/>
    </font>
    <font>
      <b/>
      <sz val="16"/>
      <name val="Arial"/>
      <family val="2"/>
    </font>
    <font>
      <b/>
      <sz val="10"/>
      <name val="Arial"/>
      <family val="2"/>
    </font>
    <font>
      <sz val="10"/>
      <name val="Segoe UI"/>
      <family val="2"/>
    </font>
    <font>
      <sz val="10"/>
      <color rgb="FFFF0000"/>
      <name val="Arial"/>
      <family val="2"/>
    </font>
    <font>
      <u val="single"/>
      <sz val="10"/>
      <color rgb="FF008080"/>
      <name val="Arial"/>
      <family val="2"/>
    </font>
    <font>
      <i/>
      <sz val="10"/>
      <name val="Arial"/>
      <family val="2"/>
    </font>
    <font>
      <b/>
      <sz val="18"/>
      <color rgb="FFFF0000"/>
      <name val="Calibri"/>
      <family val="2"/>
      <scheme val="minor"/>
    </font>
    <font>
      <u val="single"/>
      <sz val="10"/>
      <name val="Arial"/>
      <family val="2"/>
    </font>
    <font>
      <sz val="8"/>
      <color rgb="FFFF0000"/>
      <name val="Segoe UI"/>
      <family val="2"/>
    </font>
    <font>
      <sz val="18"/>
      <color theme="1"/>
      <name val="Calibri"/>
      <family val="2"/>
      <scheme val="minor"/>
    </font>
    <font>
      <b/>
      <strike/>
      <sz val="16"/>
      <name val="Arial"/>
      <family val="2"/>
    </font>
    <font>
      <sz val="10"/>
      <color theme="0" tint="-0.4999699890613556"/>
      <name val="Arial"/>
      <family val="2"/>
    </font>
    <font>
      <b/>
      <strike/>
      <sz val="14"/>
      <name val="Calibri"/>
      <family val="2"/>
      <scheme val="minor"/>
    </font>
    <font>
      <sz val="11"/>
      <color rgb="FF0070C0"/>
      <name val="Calibri"/>
      <family val="2"/>
      <scheme val="minor"/>
    </font>
    <font>
      <i/>
      <u val="single"/>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sz val="10"/>
      <color indexed="8"/>
      <name val="Verdana"/>
      <family val="2"/>
    </font>
    <font>
      <b/>
      <sz val="9"/>
      <name val="Verdana"/>
      <family val="2"/>
    </font>
    <font>
      <b/>
      <strike/>
      <sz val="9"/>
      <name val="Verdana"/>
      <family val="2"/>
    </font>
    <font>
      <sz val="10"/>
      <name val="Verdana"/>
      <family val="2"/>
    </font>
    <font>
      <b/>
      <sz val="10"/>
      <name val="Verdana"/>
      <family val="2"/>
    </font>
    <font>
      <sz val="9"/>
      <name val="Arial"/>
      <family val="2"/>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C00000"/>
      <name val="Calibri"/>
      <family val="2"/>
      <scheme val="minor"/>
    </font>
    <font>
      <sz val="9"/>
      <name val="Segoe UI"/>
      <family val="2"/>
    </font>
    <font>
      <u val="single"/>
      <sz val="8.5"/>
      <color rgb="FF008080"/>
      <name val="Calibri"/>
      <family val="2"/>
      <scheme val="minor"/>
    </font>
    <font>
      <i/>
      <strike/>
      <sz val="8.5"/>
      <color rgb="FFFF0000"/>
      <name val="Segoe UI"/>
      <family val="2"/>
    </font>
    <font>
      <u val="single"/>
      <sz val="11"/>
      <name val="Calibri"/>
      <family val="2"/>
      <scheme val="minor"/>
    </font>
    <font>
      <sz val="8"/>
      <color rgb="FF000000"/>
      <name val="Segoe UI"/>
      <family val="2"/>
    </font>
    <font>
      <strike/>
      <sz val="8"/>
      <name val="Calibri"/>
      <family val="2"/>
      <scheme val="minor"/>
    </font>
    <font>
      <b/>
      <u val="single"/>
      <sz val="11"/>
      <name val="Calibri"/>
      <family val="2"/>
      <scheme val="minor"/>
    </font>
    <font>
      <sz val="11"/>
      <color rgb="FF000000"/>
      <name val="Calibri"/>
      <family val="2"/>
    </font>
    <font>
      <strike/>
      <sz val="10"/>
      <name val="Calibri"/>
      <family val="2"/>
      <scheme val="minor"/>
    </font>
    <font>
      <strike/>
      <sz val="10"/>
      <color theme="1"/>
      <name val="Calibri"/>
      <family val="2"/>
      <scheme val="minor"/>
    </font>
    <font>
      <sz val="10"/>
      <color rgb="FFFF0000"/>
      <name val="Calibri"/>
      <family val="2"/>
      <scheme val="minor"/>
    </font>
    <font>
      <sz val="10"/>
      <name val="Calibri"/>
      <family val="2"/>
    </font>
    <font>
      <b/>
      <u val="single"/>
      <sz val="11"/>
      <color theme="1"/>
      <name val="Calibri"/>
      <family val="2"/>
      <scheme val="minor"/>
    </font>
    <font>
      <sz val="10"/>
      <color rgb="FF1D1C1D"/>
      <name val="Calibri"/>
      <family val="2"/>
    </font>
    <font>
      <sz val="10"/>
      <color theme="1"/>
      <name val="Calibri"/>
      <family val="2"/>
    </font>
    <font>
      <i/>
      <sz val="10"/>
      <color theme="1"/>
      <name val="Calibri"/>
      <family val="2"/>
    </font>
    <font>
      <sz val="11"/>
      <color theme="1"/>
      <name val="Calibri"/>
      <family val="2"/>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theme="0" tint="-0.04997999966144562"/>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BFBFBF"/>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darkTrellis">
        <fgColor theme="0" tint="-0.04997999966144562"/>
        <bgColor theme="0" tint="-0.04997999966144562"/>
      </patternFill>
    </fill>
    <fill>
      <patternFill patternType="solid">
        <fgColor theme="0" tint="-0.3499799966812134"/>
        <bgColor indexed="64"/>
      </patternFill>
    </fill>
    <fill>
      <patternFill patternType="solid">
        <fgColor rgb="FFA6A6A6"/>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24997000396251678"/>
        <bgColor indexed="64"/>
      </patternFill>
    </fill>
    <fill>
      <patternFill patternType="solid">
        <fgColor theme="2"/>
        <bgColor indexed="64"/>
      </patternFill>
    </fill>
    <fill>
      <patternFill patternType="solid">
        <fgColor theme="2" tint="-0.24997000396251678"/>
        <bgColor indexed="64"/>
      </patternFill>
    </fill>
    <fill>
      <patternFill patternType="solid">
        <fgColor rgb="FF595959"/>
        <bgColor indexed="64"/>
      </patternFill>
    </fill>
    <fill>
      <patternFill patternType="solid">
        <fgColor theme="1" tint="0.49998000264167786"/>
        <bgColor indexed="64"/>
      </patternFill>
    </fill>
    <fill>
      <patternFill patternType="solid">
        <fgColor theme="6" tint="0.5999900102615356"/>
        <bgColor indexed="64"/>
      </patternFill>
    </fill>
    <fill>
      <patternFill patternType="solid">
        <fgColor rgb="FFE7E6E6"/>
        <bgColor indexed="64"/>
      </patternFill>
    </fill>
  </fills>
  <borders count="66">
    <border>
      <left/>
      <right/>
      <top/>
      <bottom/>
      <diagonal/>
    </border>
    <border>
      <left style="thin"/>
      <right/>
      <top/>
      <bottom/>
    </border>
    <border>
      <left style="thin"/>
      <right style="thin"/>
      <top style="thin"/>
      <bottom style="thin"/>
    </border>
    <border>
      <left style="thin"/>
      <right/>
      <top style="thin"/>
      <bottom style="thin"/>
    </border>
    <border>
      <left/>
      <right style="thin"/>
      <top/>
      <bottom/>
    </border>
    <border>
      <left/>
      <right/>
      <top/>
      <bottom style="thin"/>
    </border>
    <border>
      <left/>
      <right style="thin"/>
      <top/>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medium"/>
      <top/>
      <bottom/>
    </border>
    <border>
      <left style="medium"/>
      <right/>
      <top style="medium"/>
      <bottom style="medium"/>
    </border>
    <border>
      <left style="medium"/>
      <right style="medium"/>
      <top style="medium"/>
      <bottom style="medium"/>
    </border>
    <border>
      <left/>
      <right style="medium"/>
      <top style="medium"/>
      <bottom style="medium"/>
    </border>
    <border>
      <left/>
      <right style="medium">
        <color rgb="FF000000"/>
      </right>
      <top style="medium">
        <color rgb="FF000000"/>
      </top>
      <bottom style="medium">
        <color rgb="FF000000"/>
      </bottom>
    </border>
    <border>
      <left style="medium"/>
      <right/>
      <top style="medium"/>
      <bottom/>
    </border>
    <border>
      <left style="medium"/>
      <right style="medium"/>
      <top style="medium"/>
      <bottom/>
    </border>
    <border>
      <left/>
      <right/>
      <top style="medium"/>
      <bottom style="medium"/>
    </border>
    <border>
      <left/>
      <right style="medium">
        <color rgb="FF000000"/>
      </right>
      <top style="medium"/>
      <bottom style="medium"/>
    </border>
    <border>
      <left style="medium"/>
      <right style="medium"/>
      <top/>
      <bottom style="medium"/>
    </border>
    <border>
      <left/>
      <right style="medium"/>
      <top/>
      <bottom style="medium"/>
    </border>
    <border>
      <left/>
      <right style="medium"/>
      <top style="medium"/>
      <bottom/>
    </border>
    <border>
      <left/>
      <right/>
      <top/>
      <bottom style="medium"/>
    </border>
    <border>
      <left style="medium"/>
      <right style="medium"/>
      <top/>
      <bottom/>
    </border>
    <border>
      <left style="medium"/>
      <right/>
      <top/>
      <bottom/>
    </border>
    <border>
      <left style="medium"/>
      <right/>
      <top/>
      <bottom style="medium"/>
    </border>
    <border>
      <left style="thin"/>
      <right/>
      <top style="thin"/>
      <bottom/>
    </border>
    <border>
      <left style="thin"/>
      <right style="thin"/>
      <top/>
      <bottom/>
    </border>
    <border>
      <left style="thin"/>
      <right/>
      <top/>
      <bottom style="thin"/>
    </border>
    <border>
      <left/>
      <right/>
      <top style="thin"/>
      <bottom/>
    </border>
    <border>
      <left/>
      <right style="thin"/>
      <top style="thin"/>
      <bottom/>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thin"/>
    </border>
    <border>
      <left style="hair"/>
      <right style="hair"/>
      <top/>
      <bottom style="hair"/>
    </border>
    <border>
      <left style="hair"/>
      <right style="thin"/>
      <top/>
      <bottom style="hair"/>
    </border>
    <border>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right style="medium">
        <color rgb="FF000000"/>
      </right>
      <top/>
      <bottom style="medium"/>
    </border>
    <border>
      <left/>
      <right/>
      <top style="medium"/>
      <bottom/>
    </border>
    <border diagonalUp="1" diagonalDown="1">
      <left style="thin"/>
      <right style="thin"/>
      <top style="thin"/>
      <bottom style="thin"/>
      <diagonal style="thin"/>
    </border>
    <border>
      <left style="medium"/>
      <right/>
      <top style="medium">
        <color rgb="FF000000"/>
      </top>
      <bottom style="medium"/>
    </border>
    <border>
      <left/>
      <right style="medium"/>
      <top style="medium">
        <color rgb="FF000000"/>
      </top>
      <bottom style="medium"/>
    </border>
    <border>
      <left style="medium"/>
      <right style="medium">
        <color rgb="FF000000"/>
      </right>
      <top style="medium">
        <color rgb="FF000000"/>
      </top>
      <bottom/>
    </border>
    <border>
      <left style="medium"/>
      <right style="medium">
        <color rgb="FF000000"/>
      </right>
      <top/>
      <bottom style="medium"/>
    </border>
    <border>
      <left style="medium">
        <color rgb="FF000000"/>
      </left>
      <right/>
      <top style="medium"/>
      <bottom style="medium"/>
    </border>
    <border>
      <left style="medium">
        <color rgb="FF000000"/>
      </left>
      <right style="medium"/>
      <top style="medium"/>
      <bottom/>
    </border>
    <border>
      <left style="medium">
        <color rgb="FF000000"/>
      </left>
      <right style="medium"/>
      <top/>
      <bottom/>
    </border>
    <border>
      <left/>
      <right style="medium">
        <color rgb="FF000000"/>
      </right>
      <top style="medium"/>
      <bottom/>
    </border>
    <border>
      <left style="medium">
        <color rgb="FF000000"/>
      </left>
      <right/>
      <top style="medium"/>
      <bottom/>
    </border>
    <border>
      <left style="medium"/>
      <right style="medium"/>
      <top/>
      <bottom style="medium">
        <color rgb="FF000000"/>
      </bottom>
    </border>
    <border>
      <left/>
      <right style="medium"/>
      <top/>
      <bottom style="medium">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6" fillId="2" borderId="1" applyNumberFormat="0" applyFill="0" applyBorder="0" applyProtection="0">
      <alignment/>
    </xf>
    <xf numFmtId="0" fontId="1" fillId="0" borderId="0">
      <alignment vertical="center"/>
      <protection/>
    </xf>
    <xf numFmtId="0" fontId="19" fillId="0" borderId="0" applyNumberFormat="0" applyFill="0" applyBorder="0" applyAlignment="0" applyProtection="0"/>
    <xf numFmtId="0" fontId="1" fillId="0" borderId="0">
      <alignment vertical="center"/>
      <protection/>
    </xf>
    <xf numFmtId="3" fontId="1" fillId="3" borderId="2" applyFont="0">
      <alignment horizontal="right" vertical="center"/>
      <protection locked="0"/>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17" fillId="2" borderId="3" applyFont="0" applyBorder="0">
      <alignment horizontal="center" wrapText="1"/>
      <protection/>
    </xf>
  </cellStyleXfs>
  <cellXfs count="1420">
    <xf numFmtId="0" fontId="0" fillId="0" borderId="0" xfId="0"/>
    <xf numFmtId="0" fontId="0" fillId="0" borderId="0" xfId="22">
      <alignment/>
      <protection/>
    </xf>
    <xf numFmtId="0" fontId="5" fillId="0" borderId="0" xfId="22" applyFont="1">
      <alignment/>
      <protection/>
    </xf>
    <xf numFmtId="0" fontId="6" fillId="0" borderId="0" xfId="22" applyFont="1">
      <alignment/>
      <protection/>
    </xf>
    <xf numFmtId="0" fontId="7" fillId="0" borderId="0" xfId="22" applyFont="1">
      <alignment/>
      <protection/>
    </xf>
    <xf numFmtId="0" fontId="6" fillId="0" borderId="2" xfId="22" applyFont="1" applyBorder="1" applyAlignment="1">
      <alignment horizontal="center" vertical="center" wrapText="1"/>
      <protection/>
    </xf>
    <xf numFmtId="0" fontId="6" fillId="0" borderId="2" xfId="22" applyFont="1" applyBorder="1" applyAlignment="1">
      <alignment vertical="center" wrapText="1"/>
      <protection/>
    </xf>
    <xf numFmtId="0" fontId="6" fillId="0" borderId="2" xfId="22" applyFont="1" applyBorder="1" applyAlignment="1">
      <alignment horizontal="left" vertical="center" wrapText="1" indent="1"/>
      <protection/>
    </xf>
    <xf numFmtId="0" fontId="6" fillId="4" borderId="2" xfId="22" applyFont="1" applyFill="1" applyBorder="1" applyAlignment="1">
      <alignment vertical="center" wrapText="1"/>
      <protection/>
    </xf>
    <xf numFmtId="0" fontId="7" fillId="0" borderId="2" xfId="22" applyFont="1" applyBorder="1" applyAlignment="1">
      <alignment horizontal="center" vertical="center" wrapText="1"/>
      <protection/>
    </xf>
    <xf numFmtId="0" fontId="7" fillId="0" borderId="2" xfId="22" applyFont="1" applyBorder="1" applyAlignment="1">
      <alignment vertical="center" wrapText="1"/>
      <protection/>
    </xf>
    <xf numFmtId="0" fontId="9" fillId="0" borderId="0" xfId="22" applyFont="1">
      <alignment/>
      <protection/>
    </xf>
    <xf numFmtId="0" fontId="2" fillId="0" borderId="0" xfId="22" applyFont="1">
      <alignment/>
      <protection/>
    </xf>
    <xf numFmtId="0" fontId="10" fillId="0" borderId="0" xfId="22" applyFont="1" applyAlignment="1">
      <alignment vertical="center" wrapText="1"/>
      <protection/>
    </xf>
    <xf numFmtId="0" fontId="11" fillId="0" borderId="4" xfId="22" applyFont="1" applyBorder="1" applyAlignment="1">
      <alignment vertical="center" wrapText="1"/>
      <protection/>
    </xf>
    <xf numFmtId="0" fontId="0" fillId="0" borderId="2" xfId="22" applyBorder="1" applyAlignment="1">
      <alignment horizontal="center" vertical="center" wrapText="1"/>
      <protection/>
    </xf>
    <xf numFmtId="0" fontId="10" fillId="0" borderId="5" xfId="22" applyFont="1" applyBorder="1" applyAlignment="1">
      <alignment vertical="center" wrapText="1"/>
      <protection/>
    </xf>
    <xf numFmtId="0" fontId="10" fillId="0" borderId="6" xfId="22" applyFont="1" applyBorder="1" applyAlignment="1">
      <alignment vertical="center" wrapText="1"/>
      <protection/>
    </xf>
    <xf numFmtId="0" fontId="2" fillId="5" borderId="2" xfId="22" applyFont="1" applyFill="1" applyBorder="1" applyAlignment="1">
      <alignment vertical="center" wrapText="1"/>
      <protection/>
    </xf>
    <xf numFmtId="0" fontId="12" fillId="0" borderId="2" xfId="22" applyFont="1" applyBorder="1" applyAlignment="1">
      <alignment horizontal="center" vertical="center" wrapText="1"/>
      <protection/>
    </xf>
    <xf numFmtId="0" fontId="12" fillId="0" borderId="2" xfId="22" applyFont="1" applyBorder="1" applyAlignment="1">
      <alignment vertical="center" wrapText="1"/>
      <protection/>
    </xf>
    <xf numFmtId="0" fontId="13" fillId="5" borderId="2" xfId="22" applyFont="1" applyFill="1" applyBorder="1" applyAlignment="1">
      <alignment horizontal="center" vertical="center" wrapText="1"/>
      <protection/>
    </xf>
    <xf numFmtId="0" fontId="12" fillId="0" borderId="2" xfId="22" applyFont="1" applyBorder="1" applyAlignment="1">
      <alignment horizontal="justify" vertical="center" wrapText="1"/>
      <protection/>
    </xf>
    <xf numFmtId="0" fontId="6" fillId="0" borderId="2" xfId="22" applyFont="1" applyBorder="1" applyAlignment="1">
      <alignment horizontal="justify" vertical="center" wrapText="1"/>
      <protection/>
    </xf>
    <xf numFmtId="0" fontId="15" fillId="0" borderId="0" xfId="22" applyFont="1">
      <alignment/>
      <protection/>
    </xf>
    <xf numFmtId="0" fontId="15" fillId="0" borderId="2" xfId="22" applyFont="1" applyBorder="1" applyAlignment="1">
      <alignment horizontal="center" vertical="center" wrapText="1"/>
      <protection/>
    </xf>
    <xf numFmtId="0" fontId="6" fillId="0" borderId="3" xfId="22" applyFont="1" applyBorder="1" applyAlignment="1">
      <alignment vertical="center" wrapText="1"/>
      <protection/>
    </xf>
    <xf numFmtId="0" fontId="0" fillId="0" borderId="2" xfId="22" applyBorder="1">
      <alignment/>
      <protection/>
    </xf>
    <xf numFmtId="0" fontId="12" fillId="0" borderId="0" xfId="22" applyFont="1" applyAlignment="1">
      <alignment horizontal="center" vertical="center" wrapText="1"/>
      <protection/>
    </xf>
    <xf numFmtId="0" fontId="12" fillId="0" borderId="3" xfId="22" applyFont="1" applyBorder="1" applyAlignment="1">
      <alignment horizontal="left" vertical="center" wrapText="1"/>
      <protection/>
    </xf>
    <xf numFmtId="0" fontId="0" fillId="0" borderId="5" xfId="22" applyBorder="1">
      <alignment/>
      <protection/>
    </xf>
    <xf numFmtId="0" fontId="12" fillId="0" borderId="6" xfId="22" applyFont="1" applyBorder="1" applyAlignment="1">
      <alignment horizontal="center" vertical="center" wrapText="1"/>
      <protection/>
    </xf>
    <xf numFmtId="0" fontId="12" fillId="0" borderId="2" xfId="22" applyFont="1" applyBorder="1" applyAlignment="1">
      <alignment horizontal="left" vertical="center" wrapText="1"/>
      <protection/>
    </xf>
    <xf numFmtId="0" fontId="16" fillId="0" borderId="0" xfId="23" applyFill="1" applyBorder="1" applyAlignment="1">
      <alignment/>
    </xf>
    <xf numFmtId="0" fontId="17" fillId="0" borderId="0" xfId="24" applyFont="1" applyAlignment="1">
      <alignment vertical="center"/>
      <protection/>
    </xf>
    <xf numFmtId="0" fontId="8" fillId="0" borderId="0" xfId="24" applyFont="1" applyAlignment="1">
      <alignment vertical="center" wrapText="1"/>
      <protection/>
    </xf>
    <xf numFmtId="0" fontId="18" fillId="0" borderId="0" xfId="22" applyFont="1">
      <alignment/>
      <protection/>
    </xf>
    <xf numFmtId="0" fontId="20" fillId="0" borderId="0" xfId="25" applyFont="1" applyFill="1" applyBorder="1" applyAlignment="1">
      <alignment horizontal="left" vertical="center"/>
    </xf>
    <xf numFmtId="0" fontId="17" fillId="0" borderId="0" xfId="26" applyFont="1" applyAlignment="1">
      <alignment vertical="center"/>
      <protection/>
    </xf>
    <xf numFmtId="0" fontId="0" fillId="0" borderId="2" xfId="22" applyBorder="1" applyAlignment="1">
      <alignment horizontal="center"/>
      <protection/>
    </xf>
    <xf numFmtId="0" fontId="6" fillId="0" borderId="2" xfId="24" applyFont="1" applyBorder="1" applyAlignment="1" quotePrefix="1">
      <alignment horizontal="center" vertical="center"/>
      <protection/>
    </xf>
    <xf numFmtId="0" fontId="0" fillId="0" borderId="2" xfId="22" applyBorder="1" applyAlignment="1">
      <alignment horizontal="center" vertical="center"/>
      <protection/>
    </xf>
    <xf numFmtId="0" fontId="6" fillId="0" borderId="2" xfId="24" applyFont="1" applyBorder="1" applyAlignment="1">
      <alignment horizontal="center" vertical="center" wrapText="1"/>
      <protection/>
    </xf>
    <xf numFmtId="0" fontId="21" fillId="0" borderId="0" xfId="22" applyFont="1">
      <alignment/>
      <protection/>
    </xf>
    <xf numFmtId="0" fontId="0" fillId="0" borderId="2" xfId="22" applyBorder="1" applyAlignment="1">
      <alignment vertical="center" wrapText="1"/>
      <protection/>
    </xf>
    <xf numFmtId="0" fontId="0" fillId="0" borderId="7" xfId="22" applyBorder="1" applyAlignment="1">
      <alignment horizontal="center" vertical="center" wrapText="1"/>
      <protection/>
    </xf>
    <xf numFmtId="0" fontId="7" fillId="0" borderId="0" xfId="22" applyFont="1" applyAlignment="1">
      <alignment vertical="center"/>
      <protection/>
    </xf>
    <xf numFmtId="0" fontId="22" fillId="0" borderId="0" xfId="22" applyFont="1" applyAlignment="1">
      <alignment vertical="center"/>
      <protection/>
    </xf>
    <xf numFmtId="0" fontId="9" fillId="6" borderId="2" xfId="22" applyFont="1" applyFill="1" applyBorder="1" applyAlignment="1">
      <alignment horizontal="center" vertical="center" wrapText="1"/>
      <protection/>
    </xf>
    <xf numFmtId="0" fontId="5" fillId="6" borderId="2" xfId="22" applyFont="1" applyFill="1" applyBorder="1" applyAlignment="1">
      <alignment horizontal="center" vertical="center" wrapText="1"/>
      <protection/>
    </xf>
    <xf numFmtId="0" fontId="9" fillId="6" borderId="8" xfId="22" applyFont="1" applyFill="1" applyBorder="1" applyAlignment="1">
      <alignment horizontal="center" vertical="center" wrapText="1"/>
      <protection/>
    </xf>
    <xf numFmtId="0" fontId="9" fillId="0" borderId="2" xfId="22" applyFont="1" applyBorder="1" applyAlignment="1" quotePrefix="1">
      <alignment horizontal="center"/>
      <protection/>
    </xf>
    <xf numFmtId="0" fontId="23" fillId="7" borderId="2" xfId="24" applyFont="1" applyFill="1" applyBorder="1" applyAlignment="1">
      <alignment horizontal="left" vertical="center" wrapText="1" indent="1"/>
      <protection/>
    </xf>
    <xf numFmtId="3" fontId="5" fillId="7" borderId="2" xfId="27" applyFont="1" applyFill="1" applyAlignment="1" applyProtection="1">
      <alignment horizontal="center" vertical="center"/>
      <protection locked="0"/>
    </xf>
    <xf numFmtId="0" fontId="9" fillId="7" borderId="2" xfId="22" applyFont="1" applyFill="1" applyBorder="1">
      <alignment/>
      <protection/>
    </xf>
    <xf numFmtId="0" fontId="9" fillId="0" borderId="2" xfId="22" applyFont="1" applyBorder="1">
      <alignment/>
      <protection/>
    </xf>
    <xf numFmtId="3" fontId="5" fillId="0" borderId="2" xfId="27" applyFont="1" applyFill="1" applyAlignment="1" applyProtection="1">
      <alignment horizontal="center" vertical="center" wrapText="1"/>
      <protection locked="0"/>
    </xf>
    <xf numFmtId="0" fontId="5" fillId="0" borderId="2" xfId="24" applyFont="1" applyBorder="1" applyAlignment="1">
      <alignment horizontal="left" vertical="center" wrapText="1" indent="3"/>
      <protection/>
    </xf>
    <xf numFmtId="3" fontId="24" fillId="8" borderId="2" xfId="27" applyFont="1" applyFill="1" applyAlignment="1" applyProtection="1">
      <alignment horizontal="center" vertical="center"/>
      <protection locked="0"/>
    </xf>
    <xf numFmtId="0" fontId="0" fillId="6" borderId="2" xfId="22" applyFill="1" applyBorder="1" applyAlignment="1">
      <alignment horizontal="center" vertical="center" wrapText="1"/>
      <protection/>
    </xf>
    <xf numFmtId="0" fontId="0" fillId="0" borderId="2" xfId="22" applyBorder="1" applyAlignment="1" quotePrefix="1">
      <alignment horizontal="center" vertical="center"/>
      <protection/>
    </xf>
    <xf numFmtId="0" fontId="6" fillId="0" borderId="2" xfId="24" applyFont="1" applyBorder="1" applyAlignment="1">
      <alignment horizontal="left" vertical="center" wrapText="1" indent="1"/>
      <protection/>
    </xf>
    <xf numFmtId="3" fontId="6" fillId="0" borderId="2" xfId="27" applyFont="1" applyFill="1" applyAlignment="1" applyProtection="1">
      <alignment horizontal="center" vertical="center"/>
      <protection locked="0"/>
    </xf>
    <xf numFmtId="0" fontId="0" fillId="0" borderId="0" xfId="22" applyAlignment="1">
      <alignment horizontal="center" vertical="center"/>
      <protection/>
    </xf>
    <xf numFmtId="0" fontId="0" fillId="9" borderId="2" xfId="22" applyFill="1" applyBorder="1" applyAlignment="1">
      <alignment vertical="center" wrapText="1"/>
      <protection/>
    </xf>
    <xf numFmtId="0" fontId="0" fillId="9" borderId="9" xfId="22" applyFill="1" applyBorder="1" applyAlignment="1">
      <alignment vertical="center" wrapText="1"/>
      <protection/>
    </xf>
    <xf numFmtId="0" fontId="25" fillId="9" borderId="2" xfId="22" applyFont="1" applyFill="1" applyBorder="1" applyAlignment="1">
      <alignment vertical="center" wrapText="1"/>
      <protection/>
    </xf>
    <xf numFmtId="0" fontId="0" fillId="0" borderId="0" xfId="22" applyAlignment="1">
      <alignment horizontal="justify"/>
      <protection/>
    </xf>
    <xf numFmtId="0" fontId="0" fillId="6" borderId="2" xfId="22" applyFill="1" applyBorder="1" applyAlignment="1">
      <alignment vertical="center" wrapText="1"/>
      <protection/>
    </xf>
    <xf numFmtId="0" fontId="0" fillId="0" borderId="9" xfId="22" applyBorder="1" applyAlignment="1">
      <alignment vertical="center" wrapText="1"/>
      <protection/>
    </xf>
    <xf numFmtId="0" fontId="25" fillId="0" borderId="2" xfId="22" applyFont="1" applyBorder="1" applyAlignment="1">
      <alignment vertical="center" wrapText="1"/>
      <protection/>
    </xf>
    <xf numFmtId="0" fontId="25" fillId="6" borderId="2" xfId="22" applyFont="1" applyFill="1" applyBorder="1" applyAlignment="1">
      <alignment vertical="center" wrapText="1"/>
      <protection/>
    </xf>
    <xf numFmtId="49" fontId="0" fillId="0" borderId="2" xfId="22" applyNumberFormat="1" applyBorder="1" applyAlignment="1">
      <alignment horizontal="center" vertical="center"/>
      <protection/>
    </xf>
    <xf numFmtId="49" fontId="2" fillId="0" borderId="2" xfId="22" applyNumberFormat="1" applyFont="1" applyBorder="1" applyAlignment="1">
      <alignment horizontal="center" vertical="center"/>
      <protection/>
    </xf>
    <xf numFmtId="0" fontId="2" fillId="6" borderId="2" xfId="22" applyFont="1" applyFill="1" applyBorder="1" applyAlignment="1">
      <alignment vertical="center" wrapText="1"/>
      <protection/>
    </xf>
    <xf numFmtId="0" fontId="2" fillId="0" borderId="2" xfId="22" applyFont="1" applyBorder="1" applyAlignment="1">
      <alignment horizontal="center" vertical="center"/>
      <protection/>
    </xf>
    <xf numFmtId="0" fontId="30" fillId="0" borderId="0" xfId="22" applyFont="1" applyAlignment="1">
      <alignment horizontal="center" vertical="center"/>
      <protection/>
    </xf>
    <xf numFmtId="0" fontId="31" fillId="0" borderId="0" xfId="22" applyFont="1">
      <alignment/>
      <protection/>
    </xf>
    <xf numFmtId="0" fontId="6" fillId="6" borderId="2" xfId="22" applyFont="1" applyFill="1" applyBorder="1" applyAlignment="1">
      <alignment horizontal="center" vertical="center" wrapText="1"/>
      <protection/>
    </xf>
    <xf numFmtId="0" fontId="2" fillId="6" borderId="2" xfId="22" applyFont="1" applyFill="1" applyBorder="1" applyAlignment="1">
      <alignment horizontal="center" vertical="center" wrapText="1"/>
      <protection/>
    </xf>
    <xf numFmtId="0" fontId="2" fillId="0" borderId="2" xfId="22" applyFont="1" applyBorder="1" applyAlignment="1">
      <alignment vertical="center" wrapText="1"/>
      <protection/>
    </xf>
    <xf numFmtId="0" fontId="0" fillId="7" borderId="2" xfId="22" applyFill="1" applyBorder="1" applyAlignment="1">
      <alignment vertical="center" wrapText="1"/>
      <protection/>
    </xf>
    <xf numFmtId="0" fontId="32" fillId="6" borderId="2" xfId="22" applyFont="1" applyFill="1" applyBorder="1" applyAlignment="1">
      <alignment vertical="center" wrapText="1"/>
      <protection/>
    </xf>
    <xf numFmtId="0" fontId="0" fillId="0" borderId="2" xfId="22" applyBorder="1" applyAlignment="1">
      <alignment vertical="top" wrapText="1"/>
      <protection/>
    </xf>
    <xf numFmtId="0" fontId="32" fillId="0" borderId="2" xfId="22" applyFont="1" applyBorder="1" applyAlignment="1">
      <alignment horizontal="left" vertical="center"/>
      <protection/>
    </xf>
    <xf numFmtId="0" fontId="32" fillId="0" borderId="2" xfId="22" applyFont="1" applyBorder="1" applyAlignment="1">
      <alignment horizontal="center" vertical="center"/>
      <protection/>
    </xf>
    <xf numFmtId="0" fontId="32" fillId="0" borderId="2" xfId="22" applyFont="1" applyBorder="1" applyAlignment="1">
      <alignment vertical="center"/>
      <protection/>
    </xf>
    <xf numFmtId="0" fontId="0" fillId="0" borderId="0" xfId="22" applyAlignment="1">
      <alignment horizontal="center"/>
      <protection/>
    </xf>
    <xf numFmtId="0" fontId="0" fillId="0" borderId="4" xfId="22" applyBorder="1" applyAlignment="1">
      <alignment horizontal="right" vertical="top"/>
      <protection/>
    </xf>
    <xf numFmtId="0" fontId="0" fillId="0" borderId="0" xfId="22" applyAlignment="1">
      <alignment horizontal="right" vertical="top"/>
      <protection/>
    </xf>
    <xf numFmtId="0" fontId="25" fillId="0" borderId="0" xfId="22" applyFont="1">
      <alignment/>
      <protection/>
    </xf>
    <xf numFmtId="0" fontId="0" fillId="0" borderId="0" xfId="22" applyAlignment="1">
      <alignment vertical="center"/>
      <protection/>
    </xf>
    <xf numFmtId="0" fontId="33" fillId="0" borderId="0" xfId="22" applyFont="1">
      <alignment/>
      <protection/>
    </xf>
    <xf numFmtId="0" fontId="34" fillId="0" borderId="0" xfId="22" applyFont="1">
      <alignment/>
      <protection/>
    </xf>
    <xf numFmtId="0" fontId="35" fillId="0" borderId="0" xfId="22" applyFont="1" applyAlignment="1">
      <alignment vertical="center"/>
      <protection/>
    </xf>
    <xf numFmtId="0" fontId="36" fillId="0" borderId="0" xfId="22" applyFont="1" applyAlignment="1">
      <alignment horizontal="center" vertical="center" wrapText="1"/>
      <protection/>
    </xf>
    <xf numFmtId="0" fontId="36" fillId="0" borderId="0" xfId="22" applyFont="1" applyAlignment="1">
      <alignment horizontal="justify" vertical="center" wrapText="1"/>
      <protection/>
    </xf>
    <xf numFmtId="0" fontId="37" fillId="0" borderId="2" xfId="22" applyFont="1" applyBorder="1" applyAlignment="1">
      <alignment horizontal="center" vertical="center" wrapText="1"/>
      <protection/>
    </xf>
    <xf numFmtId="0" fontId="38" fillId="10" borderId="2" xfId="22" applyFont="1" applyFill="1" applyBorder="1" applyAlignment="1">
      <alignment horizontal="center" vertical="center" wrapText="1"/>
      <protection/>
    </xf>
    <xf numFmtId="0" fontId="37" fillId="0" borderId="10" xfId="22" applyFont="1" applyBorder="1" applyAlignment="1">
      <alignment horizontal="center" vertical="center" wrapText="1"/>
      <protection/>
    </xf>
    <xf numFmtId="0" fontId="37" fillId="0" borderId="9" xfId="22" applyFont="1" applyBorder="1" applyAlignment="1">
      <alignment horizontal="center" vertical="center" wrapText="1"/>
      <protection/>
    </xf>
    <xf numFmtId="0" fontId="37" fillId="0" borderId="2" xfId="22" applyFont="1" applyBorder="1" applyAlignment="1">
      <alignment horizontal="left" vertical="center" wrapText="1"/>
      <protection/>
    </xf>
    <xf numFmtId="0" fontId="41" fillId="10" borderId="2" xfId="22" applyFont="1" applyFill="1" applyBorder="1" applyAlignment="1">
      <alignment horizontal="center" vertical="center" wrapText="1"/>
      <protection/>
    </xf>
    <xf numFmtId="0" fontId="40" fillId="0" borderId="2" xfId="22" applyFont="1" applyBorder="1" applyAlignment="1">
      <alignment horizontal="center" vertical="center" wrapText="1"/>
      <protection/>
    </xf>
    <xf numFmtId="0" fontId="37" fillId="11" borderId="2" xfId="22" applyFont="1" applyFill="1" applyBorder="1" applyAlignment="1">
      <alignment horizontal="center" vertical="center" wrapText="1"/>
      <protection/>
    </xf>
    <xf numFmtId="0" fontId="38" fillId="11" borderId="2" xfId="22" applyFont="1" applyFill="1" applyBorder="1" applyAlignment="1">
      <alignment horizontal="left" vertical="center" wrapText="1"/>
      <protection/>
    </xf>
    <xf numFmtId="0" fontId="41" fillId="12" borderId="2" xfId="22" applyFont="1" applyFill="1" applyBorder="1" applyAlignment="1">
      <alignment horizontal="center" vertical="center" wrapText="1"/>
      <protection/>
    </xf>
    <xf numFmtId="0" fontId="40" fillId="11" borderId="2" xfId="22" applyFont="1" applyFill="1" applyBorder="1" applyAlignment="1">
      <alignment horizontal="center" vertical="center" wrapText="1"/>
      <protection/>
    </xf>
    <xf numFmtId="0" fontId="38" fillId="0" borderId="2" xfId="22" applyFont="1" applyBorder="1" applyAlignment="1">
      <alignment horizontal="left" vertical="center" wrapText="1"/>
      <protection/>
    </xf>
    <xf numFmtId="0" fontId="37" fillId="0" borderId="2" xfId="22" applyFont="1" applyBorder="1" applyAlignment="1">
      <alignment horizontal="justify" vertical="center" wrapText="1"/>
      <protection/>
    </xf>
    <xf numFmtId="0" fontId="41" fillId="10" borderId="2" xfId="22" applyFont="1" applyFill="1" applyBorder="1" applyAlignment="1">
      <alignment horizontal="justify" vertical="center" wrapText="1"/>
      <protection/>
    </xf>
    <xf numFmtId="0" fontId="37" fillId="13" borderId="2" xfId="22" applyFont="1" applyFill="1" applyBorder="1" applyAlignment="1">
      <alignment horizontal="center" vertical="center" wrapText="1"/>
      <protection/>
    </xf>
    <xf numFmtId="0" fontId="40" fillId="13" borderId="2" xfId="22" applyFont="1" applyFill="1" applyBorder="1" applyAlignment="1">
      <alignment horizontal="center" vertical="center" wrapText="1"/>
      <protection/>
    </xf>
    <xf numFmtId="0" fontId="40" fillId="0" borderId="2" xfId="22" applyFont="1" applyBorder="1" applyAlignment="1">
      <alignment horizontal="left" vertical="center" wrapText="1"/>
      <protection/>
    </xf>
    <xf numFmtId="0" fontId="42" fillId="8" borderId="2" xfId="22" applyFont="1" applyFill="1" applyBorder="1" applyAlignment="1">
      <alignment horizontal="justify" vertical="center" wrapText="1"/>
      <protection/>
    </xf>
    <xf numFmtId="0" fontId="37" fillId="0" borderId="2" xfId="22" applyFont="1" applyBorder="1" applyAlignment="1">
      <alignment vertical="top" wrapText="1"/>
      <protection/>
    </xf>
    <xf numFmtId="0" fontId="40" fillId="0" borderId="2" xfId="22" applyFont="1" applyBorder="1" applyAlignment="1">
      <alignment horizontal="justify" vertical="center" wrapText="1"/>
      <protection/>
    </xf>
    <xf numFmtId="0" fontId="5" fillId="0" borderId="2" xfId="22" applyFont="1" applyBorder="1" applyAlignment="1">
      <alignment horizontal="center" vertical="center"/>
      <protection/>
    </xf>
    <xf numFmtId="0" fontId="5" fillId="0" borderId="2" xfId="22" applyFont="1" applyBorder="1" applyAlignment="1">
      <alignment horizontal="justify" vertical="center"/>
      <protection/>
    </xf>
    <xf numFmtId="0" fontId="5" fillId="0" borderId="2" xfId="22" applyFont="1" applyBorder="1" applyAlignment="1">
      <alignment vertical="center"/>
      <protection/>
    </xf>
    <xf numFmtId="0" fontId="5" fillId="0" borderId="2" xfId="22" applyFont="1" applyBorder="1" applyAlignment="1">
      <alignment horizontal="center" vertical="center" wrapText="1"/>
      <protection/>
    </xf>
    <xf numFmtId="0" fontId="5" fillId="0" borderId="2" xfId="22" applyFont="1" applyBorder="1" applyAlignment="1">
      <alignment vertical="center" wrapText="1"/>
      <protection/>
    </xf>
    <xf numFmtId="0" fontId="23" fillId="0" borderId="2" xfId="22" applyFont="1" applyBorder="1" applyAlignment="1">
      <alignment horizontal="center" vertical="center"/>
      <protection/>
    </xf>
    <xf numFmtId="0" fontId="23" fillId="0" borderId="2" xfId="22" applyFont="1" applyBorder="1" applyAlignment="1">
      <alignment horizontal="justify" vertical="center"/>
      <protection/>
    </xf>
    <xf numFmtId="0" fontId="23" fillId="0" borderId="2" xfId="22" applyFont="1" applyBorder="1" applyAlignment="1">
      <alignment vertical="center" wrapText="1"/>
      <protection/>
    </xf>
    <xf numFmtId="0" fontId="5" fillId="0" borderId="2" xfId="22" applyFont="1" applyBorder="1" applyAlignment="1">
      <alignment horizontal="justify" vertical="center" wrapText="1"/>
      <protection/>
    </xf>
    <xf numFmtId="0" fontId="15" fillId="0" borderId="0" xfId="22" applyFont="1" applyAlignment="1">
      <alignment wrapText="1"/>
      <protection/>
    </xf>
    <xf numFmtId="0" fontId="23" fillId="0" borderId="2" xfId="22" applyFont="1" applyBorder="1" applyAlignment="1">
      <alignment horizontal="justify" vertical="center" wrapText="1"/>
      <protection/>
    </xf>
    <xf numFmtId="0" fontId="5" fillId="0" borderId="2" xfId="22" applyFont="1" applyBorder="1" applyAlignment="1">
      <alignment horizontal="left" vertical="center" wrapText="1" indent="1"/>
      <protection/>
    </xf>
    <xf numFmtId="0" fontId="47" fillId="0" borderId="0" xfId="22" applyFont="1" applyAlignment="1">
      <alignment vertical="center"/>
      <protection/>
    </xf>
    <xf numFmtId="0" fontId="48" fillId="0" borderId="0" xfId="22" applyFont="1" applyAlignment="1">
      <alignment vertical="center"/>
      <protection/>
    </xf>
    <xf numFmtId="0" fontId="49" fillId="0" borderId="0" xfId="22" applyFont="1" applyAlignment="1">
      <alignment vertical="center"/>
      <protection/>
    </xf>
    <xf numFmtId="0" fontId="50" fillId="0" borderId="11" xfId="22" applyFont="1" applyBorder="1" applyAlignment="1">
      <alignment vertical="center"/>
      <protection/>
    </xf>
    <xf numFmtId="0" fontId="13" fillId="0" borderId="0" xfId="22" applyFont="1" applyAlignment="1">
      <alignment vertical="center" wrapText="1"/>
      <protection/>
    </xf>
    <xf numFmtId="0" fontId="13" fillId="0" borderId="2" xfId="22" applyFont="1" applyBorder="1" applyAlignment="1">
      <alignment horizontal="center" vertical="center" wrapText="1"/>
      <protection/>
    </xf>
    <xf numFmtId="0" fontId="0" fillId="0" borderId="2" xfId="22" applyBorder="1" applyAlignment="1">
      <alignment vertical="center"/>
      <protection/>
    </xf>
    <xf numFmtId="0" fontId="12" fillId="0" borderId="2" xfId="22" applyFont="1" applyBorder="1" applyAlignment="1">
      <alignment horizontal="left" vertical="center" wrapText="1" indent="1"/>
      <protection/>
    </xf>
    <xf numFmtId="0" fontId="13" fillId="0" borderId="2" xfId="22" applyFont="1" applyBorder="1" applyAlignment="1">
      <alignment vertical="center" wrapText="1"/>
      <protection/>
    </xf>
    <xf numFmtId="0" fontId="13" fillId="9" borderId="3" xfId="22" applyFont="1" applyFill="1" applyBorder="1" applyAlignment="1">
      <alignment vertical="center" wrapText="1"/>
      <protection/>
    </xf>
    <xf numFmtId="0" fontId="13" fillId="9" borderId="9" xfId="22" applyFont="1" applyFill="1" applyBorder="1" applyAlignment="1">
      <alignment vertical="center" wrapText="1"/>
      <protection/>
    </xf>
    <xf numFmtId="0" fontId="13" fillId="9" borderId="2" xfId="22" applyFont="1" applyFill="1" applyBorder="1" applyAlignment="1">
      <alignment vertical="center" wrapText="1"/>
      <protection/>
    </xf>
    <xf numFmtId="0" fontId="13" fillId="9" borderId="2" xfId="22" applyFont="1" applyFill="1" applyBorder="1" applyAlignment="1">
      <alignment horizontal="center" vertical="center" wrapText="1"/>
      <protection/>
    </xf>
    <xf numFmtId="0" fontId="6" fillId="0" borderId="2" xfId="22" applyFont="1" applyBorder="1" applyAlignment="1">
      <alignment horizontal="center" vertical="center"/>
      <protection/>
    </xf>
    <xf numFmtId="0" fontId="52" fillId="0" borderId="0" xfId="22" applyFont="1" applyAlignment="1">
      <alignment vertical="center" wrapText="1"/>
      <protection/>
    </xf>
    <xf numFmtId="0" fontId="51" fillId="0" borderId="2" xfId="22" applyFont="1" applyBorder="1" applyAlignment="1">
      <alignment vertical="center"/>
      <protection/>
    </xf>
    <xf numFmtId="0" fontId="51" fillId="0" borderId="2" xfId="22" applyFont="1" applyBorder="1" applyAlignment="1">
      <alignment horizontal="center" vertical="center" wrapText="1"/>
      <protection/>
    </xf>
    <xf numFmtId="0" fontId="51" fillId="0" borderId="2" xfId="22" applyFont="1" applyBorder="1" applyAlignment="1">
      <alignment vertical="center" wrapText="1"/>
      <protection/>
    </xf>
    <xf numFmtId="0" fontId="6" fillId="0" borderId="2" xfId="22" applyFont="1" applyBorder="1" applyAlignment="1">
      <alignment vertical="center"/>
      <protection/>
    </xf>
    <xf numFmtId="0" fontId="50" fillId="0" borderId="0" xfId="22" applyFont="1">
      <alignment/>
      <protection/>
    </xf>
    <xf numFmtId="0" fontId="50" fillId="0" borderId="0" xfId="22" applyFont="1" applyAlignment="1">
      <alignment vertical="center" wrapText="1"/>
      <protection/>
    </xf>
    <xf numFmtId="0" fontId="2" fillId="0" borderId="9" xfId="22" applyFont="1" applyBorder="1" applyAlignment="1">
      <alignment horizontal="center" vertical="center"/>
      <protection/>
    </xf>
    <xf numFmtId="0" fontId="12" fillId="0" borderId="8" xfId="22" applyFont="1" applyBorder="1" applyAlignment="1">
      <alignment horizontal="center" vertical="center" wrapText="1"/>
      <protection/>
    </xf>
    <xf numFmtId="0" fontId="6" fillId="0" borderId="2" xfId="22" applyFont="1" applyBorder="1" quotePrefix="1">
      <alignment/>
      <protection/>
    </xf>
    <xf numFmtId="0" fontId="52" fillId="0" borderId="0" xfId="22" applyFont="1">
      <alignment/>
      <protection/>
    </xf>
    <xf numFmtId="0" fontId="0" fillId="0" borderId="2" xfId="22" applyBorder="1" applyAlignment="1" quotePrefix="1">
      <alignment wrapText="1"/>
      <protection/>
    </xf>
    <xf numFmtId="0" fontId="6" fillId="0" borderId="2" xfId="22" applyFont="1" applyBorder="1" applyAlignment="1" quotePrefix="1">
      <alignment wrapText="1"/>
      <protection/>
    </xf>
    <xf numFmtId="0" fontId="0" fillId="0" borderId="2" xfId="22" applyBorder="1" quotePrefix="1">
      <alignment/>
      <protection/>
    </xf>
    <xf numFmtId="0" fontId="13" fillId="0" borderId="0" xfId="22" applyFont="1">
      <alignment/>
      <protection/>
    </xf>
    <xf numFmtId="0" fontId="0" fillId="0" borderId="4" xfId="22" applyBorder="1">
      <alignment/>
      <protection/>
    </xf>
    <xf numFmtId="0" fontId="6" fillId="0" borderId="2" xfId="28" applyFont="1" applyBorder="1" applyAlignment="1">
      <alignment vertical="center" wrapText="1"/>
      <protection/>
    </xf>
    <xf numFmtId="0" fontId="6" fillId="7" borderId="2" xfId="22" applyFont="1" applyFill="1" applyBorder="1" applyAlignment="1">
      <alignment horizontal="center"/>
      <protection/>
    </xf>
    <xf numFmtId="0" fontId="6" fillId="7" borderId="2" xfId="22" applyFont="1" applyFill="1" applyBorder="1" applyAlignment="1" quotePrefix="1">
      <alignment wrapText="1"/>
      <protection/>
    </xf>
    <xf numFmtId="0" fontId="12" fillId="6" borderId="2" xfId="22" applyFont="1" applyFill="1" applyBorder="1" applyAlignment="1">
      <alignment vertical="center" wrapText="1"/>
      <protection/>
    </xf>
    <xf numFmtId="0" fontId="6" fillId="0" borderId="2" xfId="22" applyFont="1" applyBorder="1" applyAlignment="1">
      <alignment horizontal="justify" vertical="top"/>
      <protection/>
    </xf>
    <xf numFmtId="0" fontId="6" fillId="0" borderId="2" xfId="28" applyFont="1" applyBorder="1" applyAlignment="1">
      <alignment horizontal="justify" vertical="top"/>
      <protection/>
    </xf>
    <xf numFmtId="0" fontId="12" fillId="6" borderId="2" xfId="22" applyFont="1" applyFill="1" applyBorder="1" applyAlignment="1">
      <alignment horizontal="center" vertical="center" wrapText="1"/>
      <protection/>
    </xf>
    <xf numFmtId="0" fontId="0" fillId="0" borderId="2" xfId="22" applyBorder="1" applyAlignment="1">
      <alignment horizontal="left" vertical="center" wrapText="1" indent="1"/>
      <protection/>
    </xf>
    <xf numFmtId="0" fontId="0" fillId="7" borderId="2" xfId="22" applyFill="1" applyBorder="1" applyAlignment="1">
      <alignment horizontal="center" vertical="center"/>
      <protection/>
    </xf>
    <xf numFmtId="0" fontId="2" fillId="7" borderId="2" xfId="22" applyFont="1" applyFill="1" applyBorder="1" applyAlignment="1">
      <alignment horizontal="justify" vertical="top"/>
      <protection/>
    </xf>
    <xf numFmtId="0" fontId="6" fillId="0" borderId="2" xfId="22" applyFont="1" applyBorder="1">
      <alignment/>
      <protection/>
    </xf>
    <xf numFmtId="0" fontId="6" fillId="0" borderId="2" xfId="22" applyFont="1" applyBorder="1" applyAlignment="1">
      <alignment horizontal="justify" vertical="center"/>
      <protection/>
    </xf>
    <xf numFmtId="0" fontId="6" fillId="0" borderId="2" xfId="22" applyFont="1" applyBorder="1" applyAlignment="1">
      <alignment horizontal="justify" vertical="top" wrapText="1"/>
      <protection/>
    </xf>
    <xf numFmtId="0" fontId="6" fillId="7" borderId="2" xfId="28" applyFont="1" applyFill="1" applyBorder="1" applyAlignment="1">
      <alignment horizontal="justify" vertical="center"/>
      <protection/>
    </xf>
    <xf numFmtId="0" fontId="0" fillId="7" borderId="2" xfId="28" applyFont="1" applyFill="1" applyBorder="1" applyAlignment="1">
      <alignment horizontal="justify" vertical="top"/>
      <protection/>
    </xf>
    <xf numFmtId="0" fontId="7" fillId="0" borderId="2" xfId="22" applyFont="1" applyBorder="1" applyAlignment="1">
      <alignment vertical="center"/>
      <protection/>
    </xf>
    <xf numFmtId="0" fontId="6" fillId="7" borderId="2" xfId="22" applyFont="1" applyFill="1" applyBorder="1" applyAlignment="1">
      <alignment horizontal="center" vertical="center"/>
      <protection/>
    </xf>
    <xf numFmtId="0" fontId="7" fillId="7" borderId="2" xfId="22" applyFont="1" applyFill="1" applyBorder="1" applyAlignment="1">
      <alignment horizontal="justify" vertical="center"/>
      <protection/>
    </xf>
    <xf numFmtId="0" fontId="2" fillId="0" borderId="2" xfId="22" applyFont="1" applyBorder="1">
      <alignment/>
      <protection/>
    </xf>
    <xf numFmtId="0" fontId="13" fillId="6" borderId="2" xfId="22" applyFont="1" applyFill="1" applyBorder="1" applyAlignment="1">
      <alignment vertical="center" wrapText="1"/>
      <protection/>
    </xf>
    <xf numFmtId="0" fontId="12" fillId="6" borderId="2" xfId="22" applyFont="1" applyFill="1" applyBorder="1" applyAlignment="1">
      <alignment horizontal="left" vertical="center" wrapText="1" indent="1"/>
      <protection/>
    </xf>
    <xf numFmtId="0" fontId="6" fillId="6" borderId="2" xfId="22" applyFont="1" applyFill="1" applyBorder="1" applyAlignment="1">
      <alignment horizontal="left" vertical="center" wrapText="1" indent="1"/>
      <protection/>
    </xf>
    <xf numFmtId="0" fontId="13" fillId="0" borderId="0" xfId="22" applyFont="1" applyAlignment="1">
      <alignment horizontal="left" vertical="center"/>
      <protection/>
    </xf>
    <xf numFmtId="0" fontId="50" fillId="0" borderId="0" xfId="22" applyFont="1" applyAlignment="1">
      <alignment vertical="center"/>
      <protection/>
    </xf>
    <xf numFmtId="0" fontId="13" fillId="6" borderId="2" xfId="22" applyFont="1" applyFill="1" applyBorder="1" applyAlignment="1">
      <alignment horizontal="center" vertical="center" wrapText="1"/>
      <protection/>
    </xf>
    <xf numFmtId="0" fontId="0" fillId="0" borderId="3" xfId="22" applyBorder="1">
      <alignment/>
      <protection/>
    </xf>
    <xf numFmtId="0" fontId="12" fillId="6" borderId="9" xfId="22" applyFont="1" applyFill="1" applyBorder="1" applyAlignment="1">
      <alignment vertical="center" wrapText="1"/>
      <protection/>
    </xf>
    <xf numFmtId="0" fontId="21" fillId="0" borderId="0" xfId="22" applyFont="1" applyAlignment="1">
      <alignment vertical="center"/>
      <protection/>
    </xf>
    <xf numFmtId="0" fontId="53" fillId="0" borderId="0" xfId="22" applyFont="1" applyAlignment="1">
      <alignment vertical="center"/>
      <protection/>
    </xf>
    <xf numFmtId="0" fontId="53" fillId="0" borderId="2" xfId="22" applyFont="1" applyBorder="1" applyAlignment="1">
      <alignment horizontal="justify" vertical="center" wrapText="1"/>
      <protection/>
    </xf>
    <xf numFmtId="0" fontId="4" fillId="0" borderId="2" xfId="22" applyFont="1" applyBorder="1" applyAlignment="1">
      <alignment horizontal="justify" vertical="center" wrapText="1"/>
      <protection/>
    </xf>
    <xf numFmtId="0" fontId="55" fillId="0" borderId="0" xfId="22" applyFont="1" applyAlignment="1">
      <alignment vertical="center"/>
      <protection/>
    </xf>
    <xf numFmtId="0" fontId="2" fillId="0" borderId="0" xfId="22" applyFont="1" applyAlignment="1">
      <alignment vertical="center"/>
      <protection/>
    </xf>
    <xf numFmtId="0" fontId="12" fillId="0" borderId="2" xfId="22" applyFont="1" applyBorder="1" applyAlignment="1">
      <alignment horizontal="center" vertical="center"/>
      <protection/>
    </xf>
    <xf numFmtId="0" fontId="4" fillId="6" borderId="2" xfId="22" applyFont="1" applyFill="1" applyBorder="1" applyAlignment="1">
      <alignment vertical="center" wrapText="1"/>
      <protection/>
    </xf>
    <xf numFmtId="0" fontId="57" fillId="0" borderId="0" xfId="22" applyFont="1" applyAlignment="1">
      <alignment vertical="center"/>
      <protection/>
    </xf>
    <xf numFmtId="0" fontId="0" fillId="0" borderId="12" xfId="22" applyBorder="1" applyAlignment="1">
      <alignment horizontal="center" vertical="center" wrapText="1"/>
      <protection/>
    </xf>
    <xf numFmtId="0" fontId="0" fillId="0" borderId="13" xfId="22" applyBorder="1" applyAlignment="1">
      <alignment horizontal="center" vertical="center" wrapText="1"/>
      <protection/>
    </xf>
    <xf numFmtId="0" fontId="0" fillId="0" borderId="14" xfId="22" applyBorder="1" applyAlignment="1">
      <alignment horizontal="center" vertical="center" wrapText="1"/>
      <protection/>
    </xf>
    <xf numFmtId="0" fontId="0" fillId="0" borderId="15" xfId="22" applyBorder="1" applyAlignment="1">
      <alignment horizontal="center" vertical="center"/>
      <protection/>
    </xf>
    <xf numFmtId="0" fontId="0" fillId="0" borderId="16" xfId="22" applyBorder="1" applyAlignment="1">
      <alignment horizontal="center" vertical="center" wrapText="1"/>
      <protection/>
    </xf>
    <xf numFmtId="0" fontId="0" fillId="0" borderId="17" xfId="22" applyBorder="1" applyAlignment="1">
      <alignment horizontal="center" vertical="center" wrapText="1"/>
      <protection/>
    </xf>
    <xf numFmtId="0" fontId="2" fillId="14" borderId="12" xfId="22" applyFont="1" applyFill="1" applyBorder="1" applyAlignment="1">
      <alignment vertical="center"/>
      <protection/>
    </xf>
    <xf numFmtId="0" fontId="2" fillId="14" borderId="18" xfId="22" applyFont="1" applyFill="1" applyBorder="1" applyAlignment="1">
      <alignment vertical="center"/>
      <protection/>
    </xf>
    <xf numFmtId="0" fontId="2" fillId="14" borderId="18" xfId="22" applyFont="1" applyFill="1" applyBorder="1" applyAlignment="1">
      <alignment horizontal="center" vertical="center"/>
      <protection/>
    </xf>
    <xf numFmtId="0" fontId="2" fillId="14" borderId="19" xfId="22" applyFont="1" applyFill="1" applyBorder="1" applyAlignment="1">
      <alignment vertical="center"/>
      <protection/>
    </xf>
    <xf numFmtId="0" fontId="2" fillId="0" borderId="20" xfId="22" applyFont="1" applyBorder="1" applyAlignment="1">
      <alignment horizontal="center" vertical="center"/>
      <protection/>
    </xf>
    <xf numFmtId="0" fontId="0" fillId="8" borderId="12" xfId="22" applyFill="1" applyBorder="1" applyAlignment="1">
      <alignment vertical="center"/>
      <protection/>
    </xf>
    <xf numFmtId="0" fontId="0" fillId="8" borderId="13" xfId="22" applyFill="1" applyBorder="1" applyAlignment="1">
      <alignment vertical="center"/>
      <protection/>
    </xf>
    <xf numFmtId="0" fontId="2" fillId="0" borderId="14" xfId="22" applyFont="1" applyBorder="1" applyAlignment="1">
      <alignment vertical="center" wrapText="1"/>
      <protection/>
    </xf>
    <xf numFmtId="0" fontId="61" fillId="0" borderId="0" xfId="22" applyFont="1" applyAlignment="1">
      <alignment horizontal="left" vertical="center"/>
      <protection/>
    </xf>
    <xf numFmtId="0" fontId="61" fillId="0" borderId="0" xfId="22" applyFont="1" applyAlignment="1">
      <alignment vertical="center"/>
      <protection/>
    </xf>
    <xf numFmtId="0" fontId="0" fillId="0" borderId="2" xfId="22" applyBorder="1" applyAlignment="1">
      <alignment horizontal="left" vertical="center" wrapText="1"/>
      <protection/>
    </xf>
    <xf numFmtId="0" fontId="6" fillId="0" borderId="2" xfId="22" applyFont="1" applyBorder="1" applyAlignment="1">
      <alignment horizontal="left" vertical="center" wrapText="1"/>
      <protection/>
    </xf>
    <xf numFmtId="0" fontId="0" fillId="0" borderId="0" xfId="22" applyAlignment="1">
      <alignment horizontal="center" vertical="center" wrapText="1"/>
      <protection/>
    </xf>
    <xf numFmtId="0" fontId="2" fillId="0" borderId="0" xfId="22" applyFont="1" applyAlignment="1">
      <alignment vertical="center" wrapText="1"/>
      <protection/>
    </xf>
    <xf numFmtId="0" fontId="2" fillId="0" borderId="9" xfId="22" applyFont="1" applyBorder="1" applyAlignment="1">
      <alignment horizontal="center" vertical="center" wrapText="1"/>
      <protection/>
    </xf>
    <xf numFmtId="0" fontId="2" fillId="0" borderId="2" xfId="22" applyFont="1" applyBorder="1" applyAlignment="1">
      <alignment horizontal="center" vertical="center" wrapText="1"/>
      <protection/>
    </xf>
    <xf numFmtId="0" fontId="0" fillId="0" borderId="9" xfId="22" applyBorder="1" applyAlignment="1">
      <alignment horizontal="center" vertical="center"/>
      <protection/>
    </xf>
    <xf numFmtId="0" fontId="62" fillId="0" borderId="2" xfId="22" applyFont="1" applyBorder="1" applyAlignment="1">
      <alignment horizontal="center" vertical="center" wrapText="1"/>
      <protection/>
    </xf>
    <xf numFmtId="0" fontId="0" fillId="0" borderId="9" xfId="22" applyBorder="1" applyAlignment="1">
      <alignment wrapText="1"/>
      <protection/>
    </xf>
    <xf numFmtId="0" fontId="0" fillId="0" borderId="2" xfId="22" applyBorder="1" applyAlignment="1">
      <alignment wrapText="1"/>
      <protection/>
    </xf>
    <xf numFmtId="0" fontId="63" fillId="0" borderId="2" xfId="22" applyFont="1" applyBorder="1" applyAlignment="1">
      <alignment horizontal="center" vertical="center" wrapText="1"/>
      <protection/>
    </xf>
    <xf numFmtId="0" fontId="63" fillId="0" borderId="2" xfId="22" applyFont="1" applyBorder="1" applyAlignment="1">
      <alignment vertical="center" wrapText="1"/>
      <protection/>
    </xf>
    <xf numFmtId="9" fontId="2" fillId="0" borderId="9" xfId="22" applyNumberFormat="1" applyFont="1" applyBorder="1" applyAlignment="1">
      <alignment horizontal="center" vertical="center" wrapText="1"/>
      <protection/>
    </xf>
    <xf numFmtId="9" fontId="2" fillId="0" borderId="2" xfId="22" applyNumberFormat="1" applyFont="1" applyBorder="1" applyAlignment="1">
      <alignment horizontal="center" vertical="center" wrapText="1"/>
      <protection/>
    </xf>
    <xf numFmtId="9" fontId="7" fillId="0" borderId="2" xfId="22" applyNumberFormat="1" applyFont="1" applyBorder="1" applyAlignment="1">
      <alignment horizontal="center" vertical="center" wrapText="1"/>
      <protection/>
    </xf>
    <xf numFmtId="0" fontId="6" fillId="0" borderId="9" xfId="22" applyFont="1" applyBorder="1" applyAlignment="1">
      <alignment horizontal="center" vertical="center"/>
      <protection/>
    </xf>
    <xf numFmtId="0" fontId="64" fillId="0" borderId="0" xfId="22" applyFont="1" applyAlignment="1">
      <alignment vertical="center"/>
      <protection/>
    </xf>
    <xf numFmtId="0" fontId="53" fillId="0" borderId="0" xfId="22" applyFont="1">
      <alignment/>
      <protection/>
    </xf>
    <xf numFmtId="0" fontId="53" fillId="0" borderId="0" xfId="22" applyFont="1" applyAlignment="1">
      <alignment vertical="center" wrapText="1"/>
      <protection/>
    </xf>
    <xf numFmtId="0" fontId="65" fillId="0" borderId="13" xfId="22" applyFont="1" applyBorder="1" applyAlignment="1">
      <alignment horizontal="center" vertical="center" wrapText="1"/>
      <protection/>
    </xf>
    <xf numFmtId="0" fontId="65" fillId="0" borderId="14" xfId="22" applyFont="1" applyBorder="1" applyAlignment="1">
      <alignment horizontal="center" vertical="center" wrapText="1"/>
      <protection/>
    </xf>
    <xf numFmtId="0" fontId="65" fillId="0" borderId="11" xfId="22" applyFont="1" applyBorder="1" applyAlignment="1">
      <alignment vertical="center" wrapText="1"/>
      <protection/>
    </xf>
    <xf numFmtId="0" fontId="65" fillId="10" borderId="11" xfId="22" applyFont="1" applyFill="1" applyBorder="1" applyAlignment="1">
      <alignment horizontal="center" vertical="center" wrapText="1"/>
      <protection/>
    </xf>
    <xf numFmtId="0" fontId="65" fillId="10" borderId="21" xfId="22" applyFont="1" applyFill="1" applyBorder="1" applyAlignment="1">
      <alignment horizontal="center" vertical="center" wrapText="1"/>
      <protection/>
    </xf>
    <xf numFmtId="0" fontId="65" fillId="0" borderId="22" xfId="22" applyFont="1" applyBorder="1" applyAlignment="1">
      <alignment horizontal="center" vertical="center" wrapText="1"/>
      <protection/>
    </xf>
    <xf numFmtId="49" fontId="65" fillId="0" borderId="13" xfId="22" applyNumberFormat="1" applyFont="1" applyBorder="1" applyAlignment="1">
      <alignment horizontal="center" vertical="center" wrapText="1"/>
      <protection/>
    </xf>
    <xf numFmtId="0" fontId="65" fillId="0" borderId="14" xfId="22" applyFont="1" applyBorder="1" applyAlignment="1">
      <alignment vertical="center" wrapText="1"/>
      <protection/>
    </xf>
    <xf numFmtId="0" fontId="65" fillId="0" borderId="21" xfId="22" applyFont="1" applyBorder="1" applyAlignment="1">
      <alignment vertical="center" wrapText="1"/>
      <protection/>
    </xf>
    <xf numFmtId="49" fontId="66" fillId="6" borderId="20" xfId="22" applyNumberFormat="1" applyFont="1" applyFill="1" applyBorder="1" applyAlignment="1">
      <alignment horizontal="center" vertical="center" wrapText="1"/>
      <protection/>
    </xf>
    <xf numFmtId="0" fontId="66" fillId="6" borderId="21" xfId="22" applyFont="1" applyFill="1" applyBorder="1" applyAlignment="1">
      <alignment horizontal="left" vertical="center" wrapText="1" indent="1"/>
      <protection/>
    </xf>
    <xf numFmtId="0" fontId="66" fillId="6" borderId="21" xfId="22" applyFont="1" applyFill="1" applyBorder="1" applyAlignment="1">
      <alignment vertical="center" wrapText="1"/>
      <protection/>
    </xf>
    <xf numFmtId="49" fontId="65" fillId="0" borderId="20" xfId="22" applyNumberFormat="1" applyFont="1" applyBorder="1" applyAlignment="1">
      <alignment horizontal="center" vertical="center" wrapText="1"/>
      <protection/>
    </xf>
    <xf numFmtId="0" fontId="67" fillId="0" borderId="21" xfId="22" applyFont="1" applyBorder="1" applyAlignment="1">
      <alignment vertical="center" wrapText="1"/>
      <protection/>
    </xf>
    <xf numFmtId="49" fontId="67" fillId="0" borderId="20" xfId="22" applyNumberFormat="1" applyFont="1" applyBorder="1" applyAlignment="1">
      <alignment horizontal="center" vertical="center" wrapText="1"/>
      <protection/>
    </xf>
    <xf numFmtId="0" fontId="68" fillId="0" borderId="0" xfId="22" applyFont="1" applyAlignment="1">
      <alignment vertical="center"/>
      <protection/>
    </xf>
    <xf numFmtId="0" fontId="6" fillId="0" borderId="2" xfId="22" applyFont="1" applyBorder="1" applyAlignment="1">
      <alignment wrapText="1"/>
      <protection/>
    </xf>
    <xf numFmtId="0" fontId="69" fillId="0" borderId="2" xfId="22" applyFont="1" applyBorder="1">
      <alignment/>
      <protection/>
    </xf>
    <xf numFmtId="0" fontId="70" fillId="0" borderId="2" xfId="22" applyFont="1" applyBorder="1" applyAlignment="1">
      <alignment horizontal="center" vertical="center"/>
      <protection/>
    </xf>
    <xf numFmtId="0" fontId="70" fillId="0" borderId="2" xfId="22" applyFont="1" applyBorder="1" applyAlignment="1">
      <alignment wrapText="1"/>
      <protection/>
    </xf>
    <xf numFmtId="0" fontId="4" fillId="0" borderId="0" xfId="22" applyFont="1" applyAlignment="1">
      <alignment vertical="center"/>
      <protection/>
    </xf>
    <xf numFmtId="0" fontId="4" fillId="0" borderId="0" xfId="22" applyFont="1">
      <alignment/>
      <protection/>
    </xf>
    <xf numFmtId="0" fontId="71" fillId="0" borderId="13" xfId="22" applyFont="1" applyBorder="1" applyAlignment="1">
      <alignment horizontal="center" vertical="center" wrapText="1"/>
      <protection/>
    </xf>
    <xf numFmtId="0" fontId="71" fillId="0" borderId="20" xfId="22" applyFont="1" applyBorder="1" applyAlignment="1">
      <alignment horizontal="center" vertical="center" wrapText="1"/>
      <protection/>
    </xf>
    <xf numFmtId="49" fontId="72" fillId="0" borderId="13" xfId="22" applyNumberFormat="1" applyFont="1" applyBorder="1" applyAlignment="1">
      <alignment horizontal="center" vertical="center" wrapText="1"/>
      <protection/>
    </xf>
    <xf numFmtId="0" fontId="72" fillId="0" borderId="14" xfId="22" applyFont="1" applyBorder="1" applyAlignment="1">
      <alignment vertical="center" wrapText="1"/>
      <protection/>
    </xf>
    <xf numFmtId="49" fontId="71" fillId="0" borderId="20" xfId="22" applyNumberFormat="1" applyFont="1" applyBorder="1" applyAlignment="1">
      <alignment horizontal="center" vertical="center" wrapText="1"/>
      <protection/>
    </xf>
    <xf numFmtId="0" fontId="71" fillId="0" borderId="21" xfId="22" applyFont="1" applyBorder="1" applyAlignment="1">
      <alignment vertical="center" wrapText="1"/>
      <protection/>
    </xf>
    <xf numFmtId="0" fontId="71" fillId="0" borderId="21" xfId="22" applyFont="1" applyBorder="1" applyAlignment="1">
      <alignment horizontal="left" vertical="center" wrapText="1" indent="1"/>
      <protection/>
    </xf>
    <xf numFmtId="49" fontId="72" fillId="0" borderId="20" xfId="22" applyNumberFormat="1" applyFont="1" applyBorder="1" applyAlignment="1">
      <alignment horizontal="center" vertical="center" wrapText="1"/>
      <protection/>
    </xf>
    <xf numFmtId="0" fontId="72" fillId="0" borderId="21" xfId="22" applyFont="1" applyBorder="1" applyAlignment="1">
      <alignment vertical="center" wrapText="1"/>
      <protection/>
    </xf>
    <xf numFmtId="0" fontId="0" fillId="0" borderId="23" xfId="22" applyBorder="1" applyAlignment="1">
      <alignment vertical="center" wrapText="1"/>
      <protection/>
    </xf>
    <xf numFmtId="0" fontId="65" fillId="0" borderId="21" xfId="22" applyFont="1" applyBorder="1" applyAlignment="1">
      <alignment horizontal="center" vertical="center" wrapText="1"/>
      <protection/>
    </xf>
    <xf numFmtId="0" fontId="65" fillId="0" borderId="20" xfId="22" applyFont="1" applyBorder="1" applyAlignment="1">
      <alignment horizontal="center" vertical="center" wrapText="1"/>
      <protection/>
    </xf>
    <xf numFmtId="49" fontId="73" fillId="0" borderId="13" xfId="22" applyNumberFormat="1" applyFont="1" applyBorder="1" applyAlignment="1">
      <alignment horizontal="center" vertical="center" wrapText="1"/>
      <protection/>
    </xf>
    <xf numFmtId="0" fontId="73" fillId="0" borderId="14" xfId="22" applyFont="1" applyBorder="1" applyAlignment="1">
      <alignment vertical="center" wrapText="1"/>
      <protection/>
    </xf>
    <xf numFmtId="0" fontId="65" fillId="0" borderId="21" xfId="22" applyFont="1" applyBorder="1" applyAlignment="1">
      <alignment horizontal="left" vertical="center" wrapText="1" indent="1"/>
      <protection/>
    </xf>
    <xf numFmtId="0" fontId="0" fillId="0" borderId="21" xfId="22" applyBorder="1" applyAlignment="1">
      <alignment vertical="center"/>
      <protection/>
    </xf>
    <xf numFmtId="49" fontId="73" fillId="0" borderId="20" xfId="22" applyNumberFormat="1" applyFont="1" applyBorder="1" applyAlignment="1">
      <alignment horizontal="center" vertical="center" wrapText="1"/>
      <protection/>
    </xf>
    <xf numFmtId="0" fontId="73" fillId="0" borderId="21" xfId="22" applyFont="1" applyBorder="1" applyAlignment="1">
      <alignment vertical="center" wrapText="1"/>
      <protection/>
    </xf>
    <xf numFmtId="0" fontId="65" fillId="10" borderId="24" xfId="22" applyFont="1" applyFill="1" applyBorder="1" applyAlignment="1">
      <alignment horizontal="center" vertical="center" wrapText="1"/>
      <protection/>
    </xf>
    <xf numFmtId="0" fontId="74" fillId="0" borderId="13" xfId="22" applyFont="1" applyBorder="1" applyAlignment="1">
      <alignment horizontal="center" vertical="center" wrapText="1"/>
      <protection/>
    </xf>
    <xf numFmtId="0" fontId="74" fillId="0" borderId="14" xfId="22" applyFont="1" applyBorder="1" applyAlignment="1">
      <alignment horizontal="center" vertical="center" wrapText="1"/>
      <protection/>
    </xf>
    <xf numFmtId="0" fontId="65" fillId="10" borderId="23" xfId="22" applyFont="1" applyFill="1" applyBorder="1" applyAlignment="1">
      <alignment horizontal="center" vertical="center" wrapText="1"/>
      <protection/>
    </xf>
    <xf numFmtId="0" fontId="74" fillId="0" borderId="21" xfId="22" applyFont="1" applyBorder="1" applyAlignment="1">
      <alignment vertical="center" wrapText="1"/>
      <protection/>
    </xf>
    <xf numFmtId="0" fontId="12" fillId="0" borderId="21" xfId="22" applyFont="1" applyBorder="1" applyAlignment="1">
      <alignment vertical="center"/>
      <protection/>
    </xf>
    <xf numFmtId="0" fontId="65" fillId="0" borderId="0" xfId="22" applyFont="1" applyAlignment="1">
      <alignment vertical="center" wrapText="1"/>
      <protection/>
    </xf>
    <xf numFmtId="0" fontId="65" fillId="0" borderId="25" xfId="22" applyFont="1" applyBorder="1" applyAlignment="1">
      <alignment horizontal="center" vertical="center" wrapText="1"/>
      <protection/>
    </xf>
    <xf numFmtId="0" fontId="67" fillId="0" borderId="14" xfId="22" applyFont="1" applyBorder="1" applyAlignment="1">
      <alignment vertical="center" wrapText="1"/>
      <protection/>
    </xf>
    <xf numFmtId="0" fontId="75" fillId="0" borderId="21" xfId="22" applyFont="1" applyBorder="1" applyAlignment="1">
      <alignment vertical="center" wrapText="1"/>
      <protection/>
    </xf>
    <xf numFmtId="0" fontId="65" fillId="10" borderId="25" xfId="22" applyFont="1" applyFill="1" applyBorder="1" applyAlignment="1">
      <alignment horizontal="center" vertical="center" wrapText="1"/>
      <protection/>
    </xf>
    <xf numFmtId="0" fontId="65" fillId="10" borderId="26" xfId="22" applyFont="1" applyFill="1" applyBorder="1" applyAlignment="1">
      <alignment horizontal="center" vertical="center" wrapText="1"/>
      <protection/>
    </xf>
    <xf numFmtId="49" fontId="77" fillId="6" borderId="20" xfId="22" applyNumberFormat="1" applyFont="1" applyFill="1" applyBorder="1" applyAlignment="1">
      <alignment horizontal="center" vertical="center" wrapText="1"/>
      <protection/>
    </xf>
    <xf numFmtId="49" fontId="78" fillId="6" borderId="20" xfId="22" applyNumberFormat="1" applyFont="1" applyFill="1" applyBorder="1" applyAlignment="1">
      <alignment horizontal="center" vertical="center" wrapText="1"/>
      <protection/>
    </xf>
    <xf numFmtId="0" fontId="53" fillId="0" borderId="11" xfId="22" applyFont="1" applyBorder="1">
      <alignment/>
      <protection/>
    </xf>
    <xf numFmtId="49" fontId="74" fillId="0" borderId="13" xfId="22" applyNumberFormat="1" applyFont="1" applyBorder="1" applyAlignment="1">
      <alignment horizontal="center" vertical="center" wrapText="1"/>
      <protection/>
    </xf>
    <xf numFmtId="0" fontId="74" fillId="0" borderId="14" xfId="22" applyFont="1" applyBorder="1" applyAlignment="1">
      <alignment vertical="center" wrapText="1"/>
      <protection/>
    </xf>
    <xf numFmtId="49" fontId="80" fillId="0" borderId="20" xfId="22" applyNumberFormat="1" applyFont="1" applyBorder="1" applyAlignment="1">
      <alignment horizontal="center" vertical="center" wrapText="1"/>
      <protection/>
    </xf>
    <xf numFmtId="0" fontId="80" fillId="0" borderId="21" xfId="22" applyFont="1" applyBorder="1" applyAlignment="1">
      <alignment horizontal="left" vertical="center" wrapText="1" indent="1"/>
      <protection/>
    </xf>
    <xf numFmtId="0" fontId="80" fillId="0" borderId="21" xfId="22" applyFont="1" applyBorder="1" applyAlignment="1">
      <alignment horizontal="left" vertical="center" wrapText="1" indent="5"/>
      <protection/>
    </xf>
    <xf numFmtId="0" fontId="80" fillId="0" borderId="21" xfId="22" applyFont="1" applyBorder="1" applyAlignment="1">
      <alignment horizontal="left" vertical="center" wrapText="1" indent="10"/>
      <protection/>
    </xf>
    <xf numFmtId="49" fontId="74" fillId="0" borderId="20" xfId="22" applyNumberFormat="1" applyFont="1" applyBorder="1" applyAlignment="1">
      <alignment horizontal="center" vertical="center" wrapText="1"/>
      <protection/>
    </xf>
    <xf numFmtId="0" fontId="81" fillId="0" borderId="0" xfId="22" applyFont="1" applyAlignment="1">
      <alignment vertical="center"/>
      <protection/>
    </xf>
    <xf numFmtId="0" fontId="81" fillId="0" borderId="23" xfId="22" applyFont="1" applyBorder="1" applyAlignment="1">
      <alignment vertical="center"/>
      <protection/>
    </xf>
    <xf numFmtId="0" fontId="65" fillId="0" borderId="21" xfId="22" applyFont="1" applyBorder="1" applyAlignment="1">
      <alignment horizontal="center" vertical="center"/>
      <protection/>
    </xf>
    <xf numFmtId="49" fontId="82" fillId="0" borderId="20" xfId="22" applyNumberFormat="1" applyFont="1" applyBorder="1" applyAlignment="1">
      <alignment horizontal="center" vertical="center" wrapText="1"/>
      <protection/>
    </xf>
    <xf numFmtId="0" fontId="53" fillId="0" borderId="23" xfId="22" applyFont="1" applyBorder="1">
      <alignment/>
      <protection/>
    </xf>
    <xf numFmtId="0" fontId="83" fillId="0" borderId="0" xfId="22" applyFont="1" applyAlignment="1">
      <alignment vertical="center"/>
      <protection/>
    </xf>
    <xf numFmtId="0" fontId="28" fillId="0" borderId="21" xfId="22" applyFont="1" applyBorder="1" applyAlignment="1">
      <alignment horizontal="center" vertical="center" wrapText="1"/>
      <protection/>
    </xf>
    <xf numFmtId="0" fontId="28" fillId="0" borderId="21" xfId="22" applyFont="1" applyBorder="1" applyAlignment="1">
      <alignment horizontal="center" vertical="center"/>
      <protection/>
    </xf>
    <xf numFmtId="0" fontId="83" fillId="0" borderId="0" xfId="22" applyFont="1">
      <alignment/>
      <protection/>
    </xf>
    <xf numFmtId="0" fontId="28" fillId="10" borderId="23" xfId="22" applyFont="1" applyFill="1" applyBorder="1" applyAlignment="1">
      <alignment vertical="center"/>
      <protection/>
    </xf>
    <xf numFmtId="0" fontId="28" fillId="0" borderId="11" xfId="22" applyFont="1" applyBorder="1" applyAlignment="1">
      <alignment vertical="center" wrapText="1"/>
      <protection/>
    </xf>
    <xf numFmtId="0" fontId="28" fillId="0" borderId="21" xfId="22" applyFont="1" applyBorder="1" applyAlignment="1">
      <alignment vertical="center" wrapText="1"/>
      <protection/>
    </xf>
    <xf numFmtId="0" fontId="28" fillId="0" borderId="14" xfId="22" applyFont="1" applyBorder="1" applyAlignment="1">
      <alignment horizontal="center" vertical="center" wrapText="1"/>
      <protection/>
    </xf>
    <xf numFmtId="0" fontId="28" fillId="0" borderId="11" xfId="22" applyFont="1" applyBorder="1" applyAlignment="1">
      <alignment horizontal="center" vertical="center" wrapText="1"/>
      <protection/>
    </xf>
    <xf numFmtId="49" fontId="84" fillId="0" borderId="13" xfId="22" applyNumberFormat="1" applyFont="1" applyBorder="1" applyAlignment="1">
      <alignment horizontal="center" vertical="center" wrapText="1"/>
      <protection/>
    </xf>
    <xf numFmtId="0" fontId="28" fillId="15" borderId="14" xfId="22" applyFont="1" applyFill="1" applyBorder="1" applyAlignment="1">
      <alignment vertical="center" wrapText="1"/>
      <protection/>
    </xf>
    <xf numFmtId="0" fontId="28" fillId="15" borderId="21" xfId="22" applyFont="1" applyFill="1" applyBorder="1" applyAlignment="1">
      <alignment vertical="center" wrapText="1"/>
      <protection/>
    </xf>
    <xf numFmtId="49" fontId="84" fillId="0" borderId="20" xfId="22" applyNumberFormat="1" applyFont="1" applyBorder="1" applyAlignment="1">
      <alignment horizontal="center" vertical="center" wrapText="1"/>
      <protection/>
    </xf>
    <xf numFmtId="49" fontId="85" fillId="0" borderId="20" xfId="22" applyNumberFormat="1" applyFont="1" applyBorder="1" applyAlignment="1">
      <alignment horizontal="center" vertical="center" wrapText="1"/>
      <protection/>
    </xf>
    <xf numFmtId="0" fontId="27" fillId="6" borderId="21" xfId="22" applyFont="1" applyFill="1" applyBorder="1" applyAlignment="1">
      <alignment horizontal="left" vertical="center" wrapText="1" indent="2"/>
      <protection/>
    </xf>
    <xf numFmtId="49" fontId="86" fillId="0" borderId="20" xfId="22" applyNumberFormat="1" applyFont="1" applyBorder="1" applyAlignment="1">
      <alignment horizontal="center" vertical="center" wrapText="1"/>
      <protection/>
    </xf>
    <xf numFmtId="0" fontId="87" fillId="0" borderId="21" xfId="22" applyFont="1" applyBorder="1" applyAlignment="1">
      <alignment vertical="center" wrapText="1"/>
      <protection/>
    </xf>
    <xf numFmtId="0" fontId="88" fillId="0" borderId="0" xfId="22" applyFont="1" applyAlignment="1">
      <alignment vertical="center"/>
      <protection/>
    </xf>
    <xf numFmtId="0" fontId="0" fillId="0" borderId="0" xfId="22" applyAlignment="1">
      <alignment horizontal="left"/>
      <protection/>
    </xf>
    <xf numFmtId="0" fontId="89" fillId="0" borderId="0" xfId="22" applyFont="1" applyAlignment="1">
      <alignment vertical="center"/>
      <protection/>
    </xf>
    <xf numFmtId="0" fontId="0" fillId="0" borderId="0" xfId="22" applyAlignment="1">
      <alignment vertical="center" wrapText="1"/>
      <protection/>
    </xf>
    <xf numFmtId="0" fontId="90" fillId="0" borderId="0" xfId="22" applyFont="1" applyAlignment="1">
      <alignment vertical="center" wrapText="1"/>
      <protection/>
    </xf>
    <xf numFmtId="0" fontId="88" fillId="0" borderId="0" xfId="22" applyFont="1" applyAlignment="1">
      <alignment horizontal="left"/>
      <protection/>
    </xf>
    <xf numFmtId="0" fontId="61" fillId="0" borderId="0" xfId="22" applyFont="1">
      <alignment/>
      <protection/>
    </xf>
    <xf numFmtId="0" fontId="89" fillId="0" borderId="0" xfId="22" applyFont="1" applyAlignment="1">
      <alignment vertical="center" wrapText="1"/>
      <protection/>
    </xf>
    <xf numFmtId="0" fontId="91" fillId="10" borderId="7" xfId="22" applyFont="1" applyFill="1" applyBorder="1" applyAlignment="1">
      <alignment horizontal="center" vertical="center" wrapText="1"/>
      <protection/>
    </xf>
    <xf numFmtId="0" fontId="91" fillId="10" borderId="27" xfId="22" applyFont="1" applyFill="1" applyBorder="1" applyAlignment="1">
      <alignment horizontal="center" vertical="center" wrapText="1"/>
      <protection/>
    </xf>
    <xf numFmtId="0" fontId="91" fillId="10" borderId="10" xfId="22" applyFont="1" applyFill="1" applyBorder="1" applyAlignment="1">
      <alignment vertical="center" wrapText="1"/>
      <protection/>
    </xf>
    <xf numFmtId="0" fontId="91" fillId="10" borderId="9" xfId="22" applyFont="1" applyFill="1" applyBorder="1" applyAlignment="1">
      <alignment vertical="center" wrapText="1"/>
      <protection/>
    </xf>
    <xf numFmtId="0" fontId="91" fillId="10" borderId="28" xfId="22" applyFont="1" applyFill="1" applyBorder="1" applyAlignment="1">
      <alignment horizontal="center" vertical="center" wrapText="1"/>
      <protection/>
    </xf>
    <xf numFmtId="0" fontId="91" fillId="10" borderId="1" xfId="22" applyFont="1" applyFill="1" applyBorder="1" applyAlignment="1">
      <alignment horizontal="center" vertical="center" wrapText="1"/>
      <protection/>
    </xf>
    <xf numFmtId="0" fontId="91" fillId="10" borderId="9" xfId="22" applyFont="1" applyFill="1" applyBorder="1" applyAlignment="1">
      <alignment horizontal="center" vertical="center" wrapText="1"/>
      <protection/>
    </xf>
    <xf numFmtId="0" fontId="91" fillId="10" borderId="8" xfId="22" applyFont="1" applyFill="1" applyBorder="1" applyAlignment="1">
      <alignment horizontal="center" vertical="center" wrapText="1"/>
      <protection/>
    </xf>
    <xf numFmtId="0" fontId="91" fillId="10" borderId="29" xfId="22" applyFont="1" applyFill="1" applyBorder="1" applyAlignment="1">
      <alignment horizontal="center" vertical="center" wrapText="1"/>
      <protection/>
    </xf>
    <xf numFmtId="0" fontId="89" fillId="0" borderId="2" xfId="22" applyFont="1" applyBorder="1" applyAlignment="1">
      <alignment horizontal="center" vertical="center" wrapText="1"/>
      <protection/>
    </xf>
    <xf numFmtId="0" fontId="89" fillId="0" borderId="3" xfId="22" applyFont="1" applyBorder="1" applyAlignment="1">
      <alignment horizontal="center" vertical="center" wrapText="1"/>
      <protection/>
    </xf>
    <xf numFmtId="0" fontId="89" fillId="0" borderId="2" xfId="22" applyFont="1" applyBorder="1" applyAlignment="1">
      <alignment vertical="center" wrapText="1"/>
      <protection/>
    </xf>
    <xf numFmtId="0" fontId="92" fillId="0" borderId="2" xfId="22" applyFont="1" applyBorder="1" applyAlignment="1">
      <alignment vertical="center" wrapText="1"/>
      <protection/>
    </xf>
    <xf numFmtId="0" fontId="93" fillId="0" borderId="2" xfId="22" applyFont="1" applyBorder="1" applyAlignment="1">
      <alignment horizontal="center" vertical="center" wrapText="1"/>
      <protection/>
    </xf>
    <xf numFmtId="0" fontId="88" fillId="0" borderId="0" xfId="22" applyFont="1" applyAlignment="1">
      <alignment vertical="center" wrapText="1"/>
      <protection/>
    </xf>
    <xf numFmtId="0" fontId="0" fillId="0" borderId="2" xfId="22" applyBorder="1" applyAlignment="1">
      <alignment horizontal="left" wrapText="1"/>
      <protection/>
    </xf>
    <xf numFmtId="0" fontId="88" fillId="0" borderId="0" xfId="22" applyFont="1">
      <alignment/>
      <protection/>
    </xf>
    <xf numFmtId="0" fontId="0" fillId="0" borderId="0" xfId="22" applyAlignment="1">
      <alignment wrapText="1"/>
      <protection/>
    </xf>
    <xf numFmtId="0" fontId="2" fillId="10" borderId="27" xfId="22" applyFont="1" applyFill="1" applyBorder="1" applyAlignment="1">
      <alignment wrapText="1"/>
      <protection/>
    </xf>
    <xf numFmtId="0" fontId="0" fillId="10" borderId="2" xfId="22" applyFill="1" applyBorder="1" applyAlignment="1">
      <alignment wrapText="1"/>
      <protection/>
    </xf>
    <xf numFmtId="0" fontId="0" fillId="10" borderId="7" xfId="22" applyFill="1" applyBorder="1" applyAlignment="1">
      <alignment wrapText="1"/>
      <protection/>
    </xf>
    <xf numFmtId="0" fontId="6" fillId="10" borderId="9" xfId="22" applyFont="1" applyFill="1" applyBorder="1" applyAlignment="1">
      <alignment horizontal="left" vertical="center" wrapText="1"/>
      <protection/>
    </xf>
    <xf numFmtId="0" fontId="0" fillId="10" borderId="28" xfId="22" applyFill="1" applyBorder="1" applyAlignment="1">
      <alignment wrapText="1"/>
      <protection/>
    </xf>
    <xf numFmtId="0" fontId="94" fillId="10" borderId="9" xfId="22" applyFont="1" applyFill="1" applyBorder="1" applyAlignment="1">
      <alignment horizontal="left" vertical="center" wrapText="1" indent="3"/>
      <protection/>
    </xf>
    <xf numFmtId="0" fontId="0" fillId="10" borderId="8" xfId="22" applyFill="1" applyBorder="1" applyAlignment="1">
      <alignment wrapText="1"/>
      <protection/>
    </xf>
    <xf numFmtId="0" fontId="0" fillId="16" borderId="2" xfId="22" applyFill="1" applyBorder="1" applyAlignment="1">
      <alignment wrapText="1"/>
      <protection/>
    </xf>
    <xf numFmtId="0" fontId="2" fillId="10" borderId="2" xfId="22" applyFont="1" applyFill="1" applyBorder="1" applyAlignment="1">
      <alignment horizontal="center" vertical="center" wrapText="1"/>
      <protection/>
    </xf>
    <xf numFmtId="0" fontId="0" fillId="10" borderId="2" xfId="22" applyFill="1" applyBorder="1" applyAlignment="1">
      <alignment horizontal="center" vertical="center"/>
      <protection/>
    </xf>
    <xf numFmtId="0" fontId="22" fillId="0" borderId="0" xfId="22" applyFont="1">
      <alignment/>
      <protection/>
    </xf>
    <xf numFmtId="0" fontId="90" fillId="0" borderId="0" xfId="22" applyFont="1" applyAlignment="1">
      <alignment wrapText="1"/>
      <protection/>
    </xf>
    <xf numFmtId="0" fontId="95" fillId="0" borderId="0" xfId="22" applyFont="1">
      <alignment/>
      <protection/>
    </xf>
    <xf numFmtId="0" fontId="73" fillId="0" borderId="0" xfId="22" applyFont="1" applyAlignment="1">
      <alignment vertical="center" wrapText="1"/>
      <protection/>
    </xf>
    <xf numFmtId="0" fontId="65" fillId="0" borderId="0" xfId="22" applyFont="1" applyAlignment="1">
      <alignment horizontal="center" vertical="center" wrapText="1"/>
      <protection/>
    </xf>
    <xf numFmtId="0" fontId="74" fillId="0" borderId="0" xfId="22" applyFont="1" applyAlignment="1">
      <alignment vertical="center" wrapText="1"/>
      <protection/>
    </xf>
    <xf numFmtId="0" fontId="96" fillId="0" borderId="0" xfId="22" applyFont="1" applyAlignment="1">
      <alignment vertical="center" wrapText="1"/>
      <protection/>
    </xf>
    <xf numFmtId="0" fontId="72" fillId="0" borderId="2" xfId="22" applyFont="1" applyBorder="1" applyAlignment="1">
      <alignment horizontal="center" vertical="center" wrapText="1"/>
      <protection/>
    </xf>
    <xf numFmtId="0" fontId="97" fillId="0" borderId="2" xfId="22" applyFont="1" applyBorder="1" applyAlignment="1">
      <alignment horizontal="center" vertical="center" wrapText="1"/>
      <protection/>
    </xf>
    <xf numFmtId="0" fontId="71" fillId="0" borderId="2" xfId="22" applyFont="1" applyBorder="1" applyAlignment="1">
      <alignment horizontal="center" vertical="center" wrapText="1"/>
      <protection/>
    </xf>
    <xf numFmtId="0" fontId="74" fillId="0" borderId="2" xfId="22" applyFont="1" applyBorder="1" applyAlignment="1">
      <alignment horizontal="center" vertical="center" wrapText="1"/>
      <protection/>
    </xf>
    <xf numFmtId="0" fontId="74" fillId="0" borderId="2" xfId="22" applyFont="1" applyBorder="1" applyAlignment="1">
      <alignment vertical="center" wrapText="1"/>
      <protection/>
    </xf>
    <xf numFmtId="0" fontId="74" fillId="0" borderId="9" xfId="22" applyFont="1" applyBorder="1" applyAlignment="1">
      <alignment vertical="center" wrapText="1"/>
      <protection/>
    </xf>
    <xf numFmtId="0" fontId="98" fillId="0" borderId="2" xfId="22" applyFont="1" applyBorder="1" applyAlignment="1">
      <alignment vertical="center" wrapText="1"/>
      <protection/>
    </xf>
    <xf numFmtId="0" fontId="98" fillId="7" borderId="2" xfId="22" applyFont="1" applyFill="1" applyBorder="1" applyAlignment="1">
      <alignment vertical="center" wrapText="1"/>
      <protection/>
    </xf>
    <xf numFmtId="0" fontId="80" fillId="0" borderId="2" xfId="22" applyFont="1" applyBorder="1" applyAlignment="1">
      <alignment vertical="center" wrapText="1"/>
      <protection/>
    </xf>
    <xf numFmtId="0" fontId="80" fillId="7" borderId="2" xfId="22" applyFont="1" applyFill="1" applyBorder="1" applyAlignment="1">
      <alignment vertical="center" wrapText="1"/>
      <protection/>
    </xf>
    <xf numFmtId="0" fontId="97" fillId="0" borderId="2" xfId="22" applyFont="1" applyBorder="1" applyAlignment="1">
      <alignment vertical="center" wrapText="1"/>
      <protection/>
    </xf>
    <xf numFmtId="0" fontId="90" fillId="0" borderId="0" xfId="22" applyFont="1">
      <alignment/>
      <protection/>
    </xf>
    <xf numFmtId="0" fontId="99" fillId="0" borderId="0" xfId="22" applyFont="1" applyAlignment="1">
      <alignment vertical="center" wrapText="1"/>
      <protection/>
    </xf>
    <xf numFmtId="0" fontId="91" fillId="0" borderId="2" xfId="22" applyFont="1" applyBorder="1" applyAlignment="1">
      <alignment horizontal="center" vertical="center" wrapText="1"/>
      <protection/>
    </xf>
    <xf numFmtId="0" fontId="99" fillId="0" borderId="2" xfId="22" applyFont="1" applyBorder="1" applyAlignment="1">
      <alignment horizontal="center" vertical="center" wrapText="1"/>
      <protection/>
    </xf>
    <xf numFmtId="0" fontId="99" fillId="0" borderId="2" xfId="22" applyFont="1" applyBorder="1" applyAlignment="1">
      <alignment vertical="center" wrapText="1"/>
      <protection/>
    </xf>
    <xf numFmtId="0" fontId="57" fillId="17" borderId="2" xfId="22" applyFont="1" applyFill="1" applyBorder="1" applyAlignment="1">
      <alignment vertical="center" wrapText="1"/>
      <protection/>
    </xf>
    <xf numFmtId="0" fontId="57" fillId="0" borderId="2" xfId="22" applyFont="1" applyBorder="1" applyAlignment="1">
      <alignment vertical="center" wrapText="1"/>
      <protection/>
    </xf>
    <xf numFmtId="0" fontId="100" fillId="0" borderId="2" xfId="22" applyFont="1" applyBorder="1" applyAlignment="1">
      <alignment vertical="center" wrapText="1"/>
      <protection/>
    </xf>
    <xf numFmtId="0" fontId="100" fillId="17" borderId="2" xfId="22" applyFont="1" applyFill="1" applyBorder="1" applyAlignment="1">
      <alignment vertical="center" wrapText="1"/>
      <protection/>
    </xf>
    <xf numFmtId="0" fontId="101" fillId="0" borderId="2" xfId="22" applyFont="1" applyBorder="1" applyAlignment="1">
      <alignment vertical="center" wrapText="1"/>
      <protection/>
    </xf>
    <xf numFmtId="0" fontId="101" fillId="17" borderId="2" xfId="22" applyFont="1" applyFill="1" applyBorder="1" applyAlignment="1">
      <alignment vertical="center" wrapText="1"/>
      <protection/>
    </xf>
    <xf numFmtId="0" fontId="0" fillId="0" borderId="0" xfId="22" applyAlignment="1" quotePrefix="1">
      <alignment horizontal="left" vertical="center" indent="5"/>
      <protection/>
    </xf>
    <xf numFmtId="0" fontId="65" fillId="10" borderId="10" xfId="22" applyFont="1" applyFill="1" applyBorder="1" applyAlignment="1">
      <alignment horizontal="center" vertical="center" wrapText="1"/>
      <protection/>
    </xf>
    <xf numFmtId="0" fontId="65" fillId="10" borderId="28" xfId="22" applyFont="1" applyFill="1" applyBorder="1" applyAlignment="1">
      <alignment horizontal="center" vertical="center" wrapText="1"/>
      <protection/>
    </xf>
    <xf numFmtId="0" fontId="65" fillId="10" borderId="27" xfId="22" applyFont="1" applyFill="1" applyBorder="1" applyAlignment="1">
      <alignment horizontal="center" vertical="center" wrapText="1"/>
      <protection/>
    </xf>
    <xf numFmtId="0" fontId="65" fillId="0" borderId="2" xfId="22" applyFont="1" applyBorder="1" applyAlignment="1">
      <alignment horizontal="center" vertical="center" wrapText="1"/>
      <protection/>
    </xf>
    <xf numFmtId="0" fontId="65" fillId="0" borderId="2" xfId="22" applyFont="1" applyBorder="1" applyAlignment="1">
      <alignment vertical="center" wrapText="1"/>
      <protection/>
    </xf>
    <xf numFmtId="0" fontId="0" fillId="0" borderId="8" xfId="22" applyBorder="1">
      <alignment/>
      <protection/>
    </xf>
    <xf numFmtId="0" fontId="0" fillId="0" borderId="29" xfId="22" applyBorder="1">
      <alignment/>
      <protection/>
    </xf>
    <xf numFmtId="0" fontId="32" fillId="0" borderId="2" xfId="22" applyFont="1" applyBorder="1">
      <alignment/>
      <protection/>
    </xf>
    <xf numFmtId="0" fontId="75" fillId="0" borderId="2" xfId="22" applyFont="1" applyBorder="1" applyAlignment="1">
      <alignment vertical="center" wrapText="1"/>
      <protection/>
    </xf>
    <xf numFmtId="0" fontId="65" fillId="10" borderId="2" xfId="22" applyFont="1" applyFill="1" applyBorder="1" applyAlignment="1">
      <alignment horizontal="center" vertical="center" wrapText="1"/>
      <protection/>
    </xf>
    <xf numFmtId="0" fontId="103" fillId="0" borderId="0" xfId="22" applyFont="1">
      <alignment/>
      <protection/>
    </xf>
    <xf numFmtId="0" fontId="2" fillId="0" borderId="2" xfId="22" applyFont="1" applyBorder="1" applyAlignment="1">
      <alignment vertical="center"/>
      <protection/>
    </xf>
    <xf numFmtId="0" fontId="88" fillId="0" borderId="0" xfId="22" applyFont="1" applyAlignment="1">
      <alignment vertical="top"/>
      <protection/>
    </xf>
    <xf numFmtId="0" fontId="88" fillId="0" borderId="0" xfId="22" applyFont="1" applyAlignment="1">
      <alignment wrapText="1"/>
      <protection/>
    </xf>
    <xf numFmtId="0" fontId="34" fillId="0" borderId="0" xfId="22" applyFont="1" applyAlignment="1">
      <alignment wrapText="1"/>
      <protection/>
    </xf>
    <xf numFmtId="0" fontId="48" fillId="0" borderId="0" xfId="22" applyFont="1">
      <alignment/>
      <protection/>
    </xf>
    <xf numFmtId="0" fontId="104" fillId="0" borderId="8" xfId="22" applyFont="1" applyBorder="1" applyAlignment="1">
      <alignment horizontal="center" vertical="center" wrapText="1"/>
      <protection/>
    </xf>
    <xf numFmtId="0" fontId="104" fillId="0" borderId="7" xfId="22" applyFont="1" applyBorder="1" applyAlignment="1">
      <alignment vertical="center" wrapText="1"/>
      <protection/>
    </xf>
    <xf numFmtId="0" fontId="5" fillId="0" borderId="9" xfId="22" applyFont="1" applyBorder="1" applyAlignment="1">
      <alignment horizontal="left" vertical="center" wrapText="1"/>
      <protection/>
    </xf>
    <xf numFmtId="0" fontId="105" fillId="0" borderId="9" xfId="22" applyFont="1" applyBorder="1" applyAlignment="1">
      <alignment horizontal="left" vertical="center" wrapText="1" indent="3"/>
      <protection/>
    </xf>
    <xf numFmtId="0" fontId="106" fillId="0" borderId="9" xfId="22" applyFont="1" applyBorder="1" applyAlignment="1">
      <alignment horizontal="left" vertical="center" wrapText="1" indent="3"/>
      <protection/>
    </xf>
    <xf numFmtId="0" fontId="64" fillId="0" borderId="7" xfId="22" applyFont="1" applyBorder="1" applyAlignment="1">
      <alignment horizontal="center" vertical="center" wrapText="1"/>
      <protection/>
    </xf>
    <xf numFmtId="0" fontId="6" fillId="0" borderId="2" xfId="22" applyFont="1" applyBorder="1" applyAlignment="1">
      <alignment horizontal="center"/>
      <protection/>
    </xf>
    <xf numFmtId="9" fontId="0" fillId="0" borderId="2" xfId="22" applyNumberFormat="1" applyBorder="1" applyAlignment="1">
      <alignment horizontal="center" wrapText="1"/>
      <protection/>
    </xf>
    <xf numFmtId="0" fontId="0" fillId="0" borderId="2" xfId="22" applyBorder="1" applyAlignment="1">
      <alignment horizontal="center" wrapText="1"/>
      <protection/>
    </xf>
    <xf numFmtId="0" fontId="7" fillId="0" borderId="2" xfId="22" applyFont="1" applyBorder="1" applyAlignment="1">
      <alignment horizontal="center" wrapText="1"/>
      <protection/>
    </xf>
    <xf numFmtId="0" fontId="2" fillId="0" borderId="2" xfId="22" applyFont="1" applyBorder="1" applyAlignment="1">
      <alignment horizontal="center" wrapText="1"/>
      <protection/>
    </xf>
    <xf numFmtId="0" fontId="2" fillId="0" borderId="0" xfId="22" applyFont="1" applyAlignment="1">
      <alignment horizontal="center"/>
      <protection/>
    </xf>
    <xf numFmtId="0" fontId="2" fillId="7" borderId="2" xfId="22" applyFont="1" applyFill="1" applyBorder="1" applyAlignment="1">
      <alignment horizontal="center"/>
      <protection/>
    </xf>
    <xf numFmtId="0" fontId="34" fillId="0" borderId="2" xfId="22" applyFont="1" applyBorder="1" applyAlignment="1">
      <alignment horizontal="center" vertical="center"/>
      <protection/>
    </xf>
    <xf numFmtId="0" fontId="34" fillId="10" borderId="2" xfId="22" applyFont="1" applyFill="1" applyBorder="1" applyAlignment="1">
      <alignment horizontal="left" vertical="center" wrapText="1"/>
      <protection/>
    </xf>
    <xf numFmtId="0" fontId="34" fillId="0" borderId="7" xfId="22" applyFont="1" applyBorder="1" applyAlignment="1">
      <alignment horizontal="center" vertical="center"/>
      <protection/>
    </xf>
    <xf numFmtId="0" fontId="2" fillId="10" borderId="2" xfId="22" applyFont="1" applyFill="1" applyBorder="1" applyAlignment="1">
      <alignment horizontal="left" vertical="center" wrapText="1"/>
      <protection/>
    </xf>
    <xf numFmtId="0" fontId="107" fillId="0" borderId="0" xfId="22" applyFont="1" applyAlignment="1">
      <alignment vertical="center"/>
      <protection/>
    </xf>
    <xf numFmtId="0" fontId="25" fillId="0" borderId="0" xfId="22" applyFont="1" applyAlignment="1">
      <alignment vertical="center"/>
      <protection/>
    </xf>
    <xf numFmtId="0" fontId="25" fillId="0" borderId="2" xfId="22" applyFont="1" applyBorder="1" applyAlignment="1">
      <alignment horizontal="center" vertical="center"/>
      <protection/>
    </xf>
    <xf numFmtId="0" fontId="25" fillId="0" borderId="2" xfId="22" applyFont="1" applyBorder="1" applyAlignment="1">
      <alignment wrapText="1"/>
      <protection/>
    </xf>
    <xf numFmtId="0" fontId="108" fillId="0" borderId="2" xfId="22" applyFont="1" applyBorder="1" applyAlignment="1">
      <alignment vertical="center" wrapText="1"/>
      <protection/>
    </xf>
    <xf numFmtId="0" fontId="108" fillId="0" borderId="2" xfId="22" applyFont="1" applyBorder="1" applyAlignment="1">
      <alignment horizontal="center" vertical="center" wrapText="1"/>
      <protection/>
    </xf>
    <xf numFmtId="0" fontId="109" fillId="0" borderId="2" xfId="22" applyFont="1" applyBorder="1" applyAlignment="1">
      <alignment horizontal="justify" vertical="center" wrapText="1"/>
      <protection/>
    </xf>
    <xf numFmtId="0" fontId="108" fillId="5" borderId="2" xfId="22" applyFont="1" applyFill="1" applyBorder="1" applyAlignment="1">
      <alignment vertical="center"/>
      <protection/>
    </xf>
    <xf numFmtId="0" fontId="108" fillId="0" borderId="0" xfId="22" applyFont="1" applyAlignment="1">
      <alignment horizontal="left" vertical="top" wrapText="1"/>
      <protection/>
    </xf>
    <xf numFmtId="0" fontId="25" fillId="0" borderId="2" xfId="22" applyFont="1" applyBorder="1" applyAlignment="1">
      <alignment horizontal="center" wrapText="1"/>
      <protection/>
    </xf>
    <xf numFmtId="0" fontId="108" fillId="0" borderId="2" xfId="22" applyFont="1" applyBorder="1" applyAlignment="1">
      <alignment horizontal="left" vertical="center" wrapText="1" indent="3"/>
      <protection/>
    </xf>
    <xf numFmtId="0" fontId="109" fillId="0" borderId="2" xfId="22" applyFont="1" applyBorder="1" applyAlignment="1">
      <alignment vertical="center" wrapText="1"/>
      <protection/>
    </xf>
    <xf numFmtId="0" fontId="108" fillId="0" borderId="2" xfId="22" applyFont="1" applyBorder="1" applyAlignment="1">
      <alignment horizontal="left" vertical="center" wrapText="1" indent="2"/>
      <protection/>
    </xf>
    <xf numFmtId="0" fontId="104" fillId="0" borderId="0" xfId="22" applyFont="1" applyAlignment="1">
      <alignment horizontal="left" vertical="center"/>
      <protection/>
    </xf>
    <xf numFmtId="0" fontId="2" fillId="7" borderId="2" xfId="22" applyFont="1" applyFill="1" applyBorder="1" applyAlignment="1">
      <alignment horizontal="center" vertical="center"/>
      <protection/>
    </xf>
    <xf numFmtId="0" fontId="48" fillId="0" borderId="2" xfId="22" applyFont="1" applyBorder="1" applyAlignment="1">
      <alignment horizontal="center" vertical="center"/>
      <protection/>
    </xf>
    <xf numFmtId="0" fontId="48" fillId="0" borderId="2" xfId="22" applyFont="1" applyBorder="1" applyAlignment="1">
      <alignment horizontal="justify" vertical="top" wrapText="1"/>
      <protection/>
    </xf>
    <xf numFmtId="0" fontId="6" fillId="10" borderId="2" xfId="24" applyFont="1" applyFill="1" applyBorder="1" applyAlignment="1" quotePrefix="1">
      <alignment horizontal="center" vertical="center"/>
      <protection/>
    </xf>
    <xf numFmtId="0" fontId="76" fillId="0" borderId="2" xfId="22" applyFont="1" applyBorder="1" applyAlignment="1">
      <alignment horizontal="center" vertical="center"/>
      <protection/>
    </xf>
    <xf numFmtId="0" fontId="76" fillId="0" borderId="2" xfId="22" applyFont="1" applyBorder="1" applyAlignment="1">
      <alignment horizontal="justify" vertical="top" wrapText="1"/>
      <protection/>
    </xf>
    <xf numFmtId="0" fontId="110" fillId="0" borderId="2" xfId="22" applyFont="1" applyBorder="1" applyAlignment="1">
      <alignment horizontal="center" vertical="center" wrapText="1"/>
      <protection/>
    </xf>
    <xf numFmtId="0" fontId="110" fillId="0" borderId="3" xfId="22" applyFont="1" applyBorder="1" applyAlignment="1">
      <alignment horizontal="justify" vertical="center" wrapText="1"/>
      <protection/>
    </xf>
    <xf numFmtId="0" fontId="76" fillId="0" borderId="3" xfId="22" applyFont="1" applyBorder="1" applyAlignment="1">
      <alignment horizontal="justify" vertical="center" wrapText="1"/>
      <protection/>
    </xf>
    <xf numFmtId="0" fontId="110" fillId="0" borderId="7" xfId="22" applyFont="1" applyBorder="1" applyAlignment="1">
      <alignment horizontal="center" vertical="center" wrapText="1"/>
      <protection/>
    </xf>
    <xf numFmtId="0" fontId="76" fillId="0" borderId="27" xfId="22" applyFont="1" applyBorder="1" applyAlignment="1">
      <alignment horizontal="justify" vertical="center" wrapText="1"/>
      <protection/>
    </xf>
    <xf numFmtId="0" fontId="0" fillId="0" borderId="7" xfId="22" applyBorder="1">
      <alignment/>
      <protection/>
    </xf>
    <xf numFmtId="0" fontId="110" fillId="0" borderId="28" xfId="22" applyFont="1" applyBorder="1" applyAlignment="1">
      <alignment horizontal="center" vertical="center" wrapText="1"/>
      <protection/>
    </xf>
    <xf numFmtId="0" fontId="113" fillId="0" borderId="1" xfId="22" applyFont="1" applyBorder="1" applyAlignment="1">
      <alignment horizontal="justify" vertical="center" wrapText="1"/>
      <protection/>
    </xf>
    <xf numFmtId="0" fontId="0" fillId="0" borderId="28" xfId="22" applyBorder="1">
      <alignment/>
      <protection/>
    </xf>
    <xf numFmtId="0" fontId="113" fillId="0" borderId="28" xfId="22" applyFont="1" applyBorder="1" applyAlignment="1">
      <alignment horizontal="right" vertical="center" wrapText="1"/>
      <protection/>
    </xf>
    <xf numFmtId="0" fontId="113" fillId="0" borderId="8" xfId="22" applyFont="1" applyBorder="1" applyAlignment="1">
      <alignment horizontal="right" vertical="center" wrapText="1"/>
      <protection/>
    </xf>
    <xf numFmtId="0" fontId="113" fillId="0" borderId="29" xfId="22" applyFont="1" applyBorder="1" applyAlignment="1">
      <alignment horizontal="justify" vertical="center" wrapText="1"/>
      <protection/>
    </xf>
    <xf numFmtId="0" fontId="48" fillId="0" borderId="2" xfId="22" applyFont="1" applyBorder="1" applyAlignment="1">
      <alignment horizontal="justify" vertical="center" wrapText="1"/>
      <protection/>
    </xf>
    <xf numFmtId="0" fontId="48" fillId="0" borderId="3" xfId="22" applyFont="1" applyBorder="1" applyAlignment="1">
      <alignment horizontal="justify" vertical="center" wrapText="1"/>
      <protection/>
    </xf>
    <xf numFmtId="0" fontId="48" fillId="0" borderId="7" xfId="22" applyFont="1" applyBorder="1" applyAlignment="1">
      <alignment horizontal="justify" vertical="center" wrapText="1"/>
      <protection/>
    </xf>
    <xf numFmtId="0" fontId="114" fillId="0" borderId="28" xfId="22" applyFont="1" applyBorder="1" applyAlignment="1">
      <alignment horizontal="justify" vertical="center" wrapText="1"/>
      <protection/>
    </xf>
    <xf numFmtId="0" fontId="110" fillId="0" borderId="27" xfId="22" applyFont="1" applyBorder="1" applyAlignment="1">
      <alignment horizontal="justify" vertical="center" wrapText="1"/>
      <protection/>
    </xf>
    <xf numFmtId="0" fontId="0" fillId="0" borderId="0" xfId="22" applyAlignment="1">
      <alignment vertical="top"/>
      <protection/>
    </xf>
    <xf numFmtId="0" fontId="48" fillId="0" borderId="0" xfId="22" applyFont="1" applyAlignment="1">
      <alignment horizontal="center" vertical="center"/>
      <protection/>
    </xf>
    <xf numFmtId="0" fontId="25" fillId="10" borderId="2" xfId="22" applyFont="1" applyFill="1" applyBorder="1" applyAlignment="1">
      <alignment horizontal="center" vertical="center" wrapText="1"/>
      <protection/>
    </xf>
    <xf numFmtId="0" fontId="34" fillId="10" borderId="2" xfId="22" applyFont="1" applyFill="1" applyBorder="1" applyAlignment="1">
      <alignment horizontal="center" vertical="center" wrapText="1"/>
      <protection/>
    </xf>
    <xf numFmtId="0" fontId="34" fillId="10" borderId="2" xfId="22" applyFont="1" applyFill="1" applyBorder="1" applyAlignment="1">
      <alignment vertical="center" wrapText="1"/>
      <protection/>
    </xf>
    <xf numFmtId="0" fontId="25" fillId="10" borderId="2" xfId="22" applyFont="1" applyFill="1" applyBorder="1" applyAlignment="1">
      <alignment vertical="center" wrapText="1"/>
      <protection/>
    </xf>
    <xf numFmtId="0" fontId="25" fillId="18" borderId="2" xfId="22" applyFont="1" applyFill="1" applyBorder="1" applyAlignment="1">
      <alignment vertical="center" wrapText="1"/>
      <protection/>
    </xf>
    <xf numFmtId="0" fontId="25" fillId="10" borderId="2" xfId="22" applyFont="1" applyFill="1" applyBorder="1" applyAlignment="1">
      <alignment horizontal="justify" vertical="center" wrapText="1"/>
      <protection/>
    </xf>
    <xf numFmtId="0" fontId="1" fillId="0" borderId="2" xfId="22" applyFont="1" applyBorder="1" applyAlignment="1">
      <alignment horizontal="justify" vertical="center" wrapText="1"/>
      <protection/>
    </xf>
    <xf numFmtId="0" fontId="107" fillId="0" borderId="0" xfId="22" applyFont="1" applyAlignment="1">
      <alignment vertical="center" wrapText="1"/>
      <protection/>
    </xf>
    <xf numFmtId="0" fontId="25" fillId="0" borderId="2" xfId="22" applyFont="1" applyBorder="1" applyAlignment="1">
      <alignment horizontal="center" vertical="center" wrapText="1"/>
      <protection/>
    </xf>
    <xf numFmtId="0" fontId="34" fillId="0" borderId="2" xfId="22" applyFont="1" applyBorder="1" applyAlignment="1">
      <alignment vertical="center" wrapText="1"/>
      <protection/>
    </xf>
    <xf numFmtId="0" fontId="115" fillId="0" borderId="2" xfId="22" applyFont="1" applyBorder="1" applyAlignment="1">
      <alignment horizontal="right" vertical="center" wrapText="1"/>
      <protection/>
    </xf>
    <xf numFmtId="0" fontId="115" fillId="0" borderId="2" xfId="22" applyFont="1" applyBorder="1" applyAlignment="1">
      <alignment vertical="center" wrapText="1"/>
      <protection/>
    </xf>
    <xf numFmtId="0" fontId="116" fillId="0" borderId="0" xfId="26" applyFont="1" applyAlignment="1">
      <alignment vertical="center"/>
      <protection/>
    </xf>
    <xf numFmtId="0" fontId="35" fillId="0" borderId="2" xfId="22" applyFont="1" applyBorder="1" applyAlignment="1">
      <alignment horizontal="center" vertical="center"/>
      <protection/>
    </xf>
    <xf numFmtId="0" fontId="25" fillId="0" borderId="2" xfId="22" applyFont="1" applyBorder="1" applyAlignment="1">
      <alignment horizontal="justify" vertical="center" wrapText="1"/>
      <protection/>
    </xf>
    <xf numFmtId="0" fontId="118" fillId="0" borderId="2" xfId="22" applyFont="1" applyBorder="1" applyAlignment="1">
      <alignment horizontal="center" vertical="center"/>
      <protection/>
    </xf>
    <xf numFmtId="0" fontId="35" fillId="0" borderId="0" xfId="22" applyFont="1" applyAlignment="1">
      <alignment horizontal="center" vertical="center"/>
      <protection/>
    </xf>
    <xf numFmtId="0" fontId="25" fillId="0" borderId="0" xfId="22" applyFont="1" applyAlignment="1">
      <alignment horizontal="justify" vertical="center"/>
      <protection/>
    </xf>
    <xf numFmtId="0" fontId="107" fillId="0" borderId="0" xfId="22" applyFont="1">
      <alignment/>
      <protection/>
    </xf>
    <xf numFmtId="0" fontId="77" fillId="0" borderId="0" xfId="22" applyFont="1" applyAlignment="1">
      <alignment horizontal="center" vertical="center" wrapText="1"/>
      <protection/>
    </xf>
    <xf numFmtId="0" fontId="1" fillId="0" borderId="2" xfId="22" applyFont="1" applyBorder="1" applyAlignment="1">
      <alignment horizontal="center" vertical="center" wrapText="1"/>
      <protection/>
    </xf>
    <xf numFmtId="0" fontId="25" fillId="0" borderId="0" xfId="22" applyFont="1" applyAlignment="1">
      <alignment vertical="center" wrapText="1"/>
      <protection/>
    </xf>
    <xf numFmtId="0" fontId="1" fillId="0" borderId="2" xfId="22" applyFont="1" applyBorder="1" applyAlignment="1">
      <alignment vertical="center" wrapText="1"/>
      <protection/>
    </xf>
    <xf numFmtId="0" fontId="1" fillId="6" borderId="2" xfId="22" applyFont="1" applyFill="1" applyBorder="1" applyAlignment="1">
      <alignment horizontal="center" vertical="center" wrapText="1"/>
      <protection/>
    </xf>
    <xf numFmtId="0" fontId="120" fillId="0" borderId="2" xfId="22" applyFont="1" applyBorder="1" applyAlignment="1">
      <alignment vertical="center" wrapText="1"/>
      <protection/>
    </xf>
    <xf numFmtId="0" fontId="120" fillId="9" borderId="2" xfId="22" applyFont="1" applyFill="1" applyBorder="1" applyAlignment="1">
      <alignment vertical="center" wrapText="1"/>
      <protection/>
    </xf>
    <xf numFmtId="0" fontId="121" fillId="0" borderId="2" xfId="22" applyFont="1" applyBorder="1" applyAlignment="1">
      <alignment vertical="center" wrapText="1"/>
      <protection/>
    </xf>
    <xf numFmtId="0" fontId="122" fillId="0" borderId="0" xfId="22" applyFont="1">
      <alignment/>
      <protection/>
    </xf>
    <xf numFmtId="0" fontId="116" fillId="0" borderId="0" xfId="22" applyFont="1" applyAlignment="1">
      <alignment vertical="center"/>
      <protection/>
    </xf>
    <xf numFmtId="0" fontId="1" fillId="0" borderId="2" xfId="22" applyFont="1" applyBorder="1" applyAlignment="1">
      <alignment horizontal="right" vertical="center" wrapText="1"/>
      <protection/>
    </xf>
    <xf numFmtId="0" fontId="123" fillId="0" borderId="2" xfId="22" applyFont="1" applyBorder="1" applyAlignment="1">
      <alignment vertical="center" wrapText="1"/>
      <protection/>
    </xf>
    <xf numFmtId="0" fontId="117" fillId="0" borderId="2" xfId="22" applyFont="1" applyBorder="1" applyAlignment="1">
      <alignment vertical="center" wrapText="1"/>
      <protection/>
    </xf>
    <xf numFmtId="0" fontId="116" fillId="0" borderId="0" xfId="22" applyFont="1">
      <alignment/>
      <protection/>
    </xf>
    <xf numFmtId="0" fontId="56" fillId="0" borderId="0" xfId="22" applyFont="1" applyAlignment="1">
      <alignment horizontal="center" vertical="center"/>
      <protection/>
    </xf>
    <xf numFmtId="0" fontId="25" fillId="0" borderId="4" xfId="22" applyFont="1" applyBorder="1" applyAlignment="1">
      <alignment horizontal="center" vertical="center" wrapText="1"/>
      <protection/>
    </xf>
    <xf numFmtId="0" fontId="1" fillId="0" borderId="29" xfId="22" applyFont="1" applyBorder="1" applyAlignment="1">
      <alignment vertical="center" wrapText="1"/>
      <protection/>
    </xf>
    <xf numFmtId="0" fontId="25" fillId="0" borderId="6" xfId="22" applyFont="1" applyBorder="1" applyAlignment="1">
      <alignment horizontal="center" vertical="center" wrapText="1"/>
      <protection/>
    </xf>
    <xf numFmtId="9" fontId="25" fillId="0" borderId="2" xfId="22" applyNumberFormat="1" applyFont="1" applyBorder="1" applyAlignment="1">
      <alignment horizontal="center" vertical="center" wrapText="1"/>
      <protection/>
    </xf>
    <xf numFmtId="0" fontId="25" fillId="0" borderId="2" xfId="22" applyFont="1" applyBorder="1" applyAlignment="1">
      <alignment vertical="center"/>
      <protection/>
    </xf>
    <xf numFmtId="0" fontId="117" fillId="0" borderId="2" xfId="22" applyFont="1" applyBorder="1" applyAlignment="1">
      <alignment vertical="center"/>
      <protection/>
    </xf>
    <xf numFmtId="0" fontId="0" fillId="0" borderId="0" xfId="22" applyAlignment="1">
      <alignment horizontal="left" vertical="top"/>
      <protection/>
    </xf>
    <xf numFmtId="0" fontId="124" fillId="0" borderId="0" xfId="22" applyFont="1" applyAlignment="1">
      <alignment horizontal="center" vertical="center" wrapText="1"/>
      <protection/>
    </xf>
    <xf numFmtId="0" fontId="0" fillId="0" borderId="6" xfId="22" applyBorder="1" applyAlignment="1">
      <alignment vertical="center"/>
      <protection/>
    </xf>
    <xf numFmtId="0" fontId="6" fillId="0" borderId="2" xfId="22" applyFont="1" applyBorder="1" applyAlignment="1">
      <alignment horizontal="center" vertical="top"/>
      <protection/>
    </xf>
    <xf numFmtId="0" fontId="6" fillId="0" borderId="8" xfId="22" applyFont="1" applyBorder="1" applyAlignment="1">
      <alignment horizontal="center" vertical="center"/>
      <protection/>
    </xf>
    <xf numFmtId="0" fontId="125" fillId="0" borderId="0" xfId="22" applyFont="1">
      <alignment/>
      <protection/>
    </xf>
    <xf numFmtId="0" fontId="1" fillId="0" borderId="7" xfId="22" applyFont="1" applyBorder="1" applyAlignment="1">
      <alignment horizontal="center" vertical="center" wrapText="1"/>
      <protection/>
    </xf>
    <xf numFmtId="0" fontId="25" fillId="0" borderId="3" xfId="22" applyFont="1" applyBorder="1" applyAlignment="1">
      <alignment horizontal="center" vertical="center" wrapText="1"/>
      <protection/>
    </xf>
    <xf numFmtId="0" fontId="127" fillId="8" borderId="2" xfId="22" applyFont="1" applyFill="1" applyBorder="1" applyAlignment="1">
      <alignment vertical="center" wrapText="1"/>
      <protection/>
    </xf>
    <xf numFmtId="0" fontId="127" fillId="8" borderId="8" xfId="22" applyFont="1" applyFill="1" applyBorder="1" applyAlignment="1">
      <alignment vertical="center" wrapText="1"/>
      <protection/>
    </xf>
    <xf numFmtId="0" fontId="25" fillId="0" borderId="3" xfId="22" applyFont="1" applyBorder="1" applyAlignment="1">
      <alignment horizontal="left" vertical="center" wrapText="1" indent="3"/>
      <protection/>
    </xf>
    <xf numFmtId="0" fontId="34" fillId="0" borderId="3" xfId="22" applyFont="1" applyBorder="1" applyAlignment="1">
      <alignment vertical="center" wrapText="1"/>
      <protection/>
    </xf>
    <xf numFmtId="0" fontId="25" fillId="8" borderId="2" xfId="22" applyFont="1" applyFill="1" applyBorder="1" applyAlignment="1">
      <alignment vertical="center" wrapText="1"/>
      <protection/>
    </xf>
    <xf numFmtId="0" fontId="73" fillId="0" borderId="0" xfId="22" applyFont="1" applyAlignment="1">
      <alignment horizontal="center" vertical="center" wrapText="1"/>
      <protection/>
    </xf>
    <xf numFmtId="0" fontId="1" fillId="0" borderId="0" xfId="22" applyFont="1" applyAlignment="1">
      <alignment vertical="center" wrapText="1"/>
      <protection/>
    </xf>
    <xf numFmtId="0" fontId="119" fillId="0" borderId="0" xfId="22" applyFont="1" applyAlignment="1">
      <alignment vertical="center" wrapText="1"/>
      <protection/>
    </xf>
    <xf numFmtId="0" fontId="117" fillId="0" borderId="2" xfId="22" applyFont="1" applyBorder="1" applyAlignment="1">
      <alignment horizontal="center" vertical="center" wrapText="1"/>
      <protection/>
    </xf>
    <xf numFmtId="0" fontId="19" fillId="0" borderId="0" xfId="22" applyFont="1">
      <alignment/>
      <protection/>
    </xf>
    <xf numFmtId="0" fontId="1" fillId="0" borderId="0" xfId="22" applyFont="1" applyAlignment="1">
      <alignment horizontal="center" vertical="center" wrapText="1"/>
      <protection/>
    </xf>
    <xf numFmtId="0" fontId="1" fillId="0" borderId="0" xfId="22" applyFont="1" applyAlignment="1">
      <alignment horizontal="center" vertical="center"/>
      <protection/>
    </xf>
    <xf numFmtId="0" fontId="1" fillId="9" borderId="2" xfId="22" applyFont="1" applyFill="1" applyBorder="1" applyAlignment="1">
      <alignment vertical="center"/>
      <protection/>
    </xf>
    <xf numFmtId="0" fontId="1" fillId="0" borderId="2" xfId="22" applyFont="1" applyBorder="1" applyAlignment="1">
      <alignment vertical="center"/>
      <protection/>
    </xf>
    <xf numFmtId="0" fontId="1" fillId="15" borderId="2" xfId="22" applyFont="1" applyFill="1" applyBorder="1" applyAlignment="1">
      <alignment vertical="center"/>
      <protection/>
    </xf>
    <xf numFmtId="0" fontId="6" fillId="0" borderId="2" xfId="22" applyFont="1" applyBorder="1" applyAlignment="1">
      <alignment vertical="top" wrapText="1"/>
      <protection/>
    </xf>
    <xf numFmtId="0" fontId="6" fillId="0" borderId="0" xfId="22" applyFont="1" applyAlignment="1">
      <alignment vertical="center"/>
      <protection/>
    </xf>
    <xf numFmtId="0" fontId="6" fillId="0" borderId="4" xfId="22" applyFont="1" applyBorder="1" applyAlignment="1">
      <alignment vertical="center"/>
      <protection/>
    </xf>
    <xf numFmtId="0" fontId="6" fillId="0" borderId="7" xfId="22" applyFont="1" applyBorder="1" applyAlignment="1">
      <alignment horizontal="center"/>
      <protection/>
    </xf>
    <xf numFmtId="0" fontId="6" fillId="0" borderId="5" xfId="22" applyFont="1" applyBorder="1" applyAlignment="1">
      <alignment vertical="center"/>
      <protection/>
    </xf>
    <xf numFmtId="0" fontId="6" fillId="0" borderId="6" xfId="22" applyFont="1" applyBorder="1" applyAlignment="1">
      <alignment vertical="center"/>
      <protection/>
    </xf>
    <xf numFmtId="0" fontId="6" fillId="0" borderId="8" xfId="22" applyFont="1" applyBorder="1" applyAlignment="1">
      <alignment horizontal="center"/>
      <protection/>
    </xf>
    <xf numFmtId="0" fontId="7" fillId="0" borderId="2" xfId="22" applyFont="1" applyBorder="1" applyAlignment="1">
      <alignment horizontal="center" vertical="center"/>
      <protection/>
    </xf>
    <xf numFmtId="0" fontId="7" fillId="0" borderId="2" xfId="22" applyFont="1" applyBorder="1" applyAlignment="1">
      <alignment horizontal="left" vertical="center"/>
      <protection/>
    </xf>
    <xf numFmtId="0" fontId="6" fillId="0" borderId="7" xfId="22" applyFont="1" applyBorder="1" applyAlignment="1">
      <alignment horizontal="left" wrapText="1"/>
      <protection/>
    </xf>
    <xf numFmtId="0" fontId="6" fillId="0" borderId="2" xfId="22" applyFont="1" applyBorder="1" applyAlignment="1">
      <alignment horizontal="left" wrapText="1"/>
      <protection/>
    </xf>
    <xf numFmtId="0" fontId="6" fillId="0" borderId="27" xfId="22" applyFont="1" applyBorder="1" applyAlignment="1">
      <alignment horizontal="center"/>
      <protection/>
    </xf>
    <xf numFmtId="0" fontId="6" fillId="0" borderId="7" xfId="22" applyFont="1" applyBorder="1" applyAlignment="1">
      <alignment horizontal="center" vertical="center"/>
      <protection/>
    </xf>
    <xf numFmtId="0" fontId="6" fillId="0" borderId="3" xfId="22" applyFont="1" applyBorder="1" applyAlignment="1">
      <alignment horizontal="left" wrapText="1"/>
      <protection/>
    </xf>
    <xf numFmtId="0" fontId="6" fillId="0" borderId="3" xfId="22" applyFont="1" applyBorder="1">
      <alignment/>
      <protection/>
    </xf>
    <xf numFmtId="0" fontId="22" fillId="0" borderId="0" xfId="22" applyFont="1" applyAlignment="1">
      <alignment horizontal="left"/>
      <protection/>
    </xf>
    <xf numFmtId="0" fontId="21" fillId="0" borderId="0" xfId="22" applyFont="1" applyAlignment="1">
      <alignment horizontal="left"/>
      <protection/>
    </xf>
    <xf numFmtId="0" fontId="6" fillId="0" borderId="7" xfId="22" applyFont="1" applyBorder="1" applyAlignment="1">
      <alignment horizontal="center" vertical="center" wrapText="1"/>
      <protection/>
    </xf>
    <xf numFmtId="9" fontId="6" fillId="0" borderId="7" xfId="29" applyFont="1" applyFill="1" applyBorder="1" applyAlignment="1">
      <alignment horizontal="center" vertical="center" wrapText="1"/>
    </xf>
    <xf numFmtId="0" fontId="7" fillId="0" borderId="2" xfId="22" applyFont="1" applyBorder="1" applyAlignment="1">
      <alignment horizontal="center"/>
      <protection/>
    </xf>
    <xf numFmtId="0" fontId="6" fillId="0" borderId="4" xfId="22" applyFont="1" applyBorder="1">
      <alignment/>
      <protection/>
    </xf>
    <xf numFmtId="0" fontId="6" fillId="0" borderId="5" xfId="22" applyFont="1" applyBorder="1">
      <alignment/>
      <protection/>
    </xf>
    <xf numFmtId="0" fontId="6" fillId="0" borderId="6" xfId="22" applyFont="1" applyBorder="1">
      <alignment/>
      <protection/>
    </xf>
    <xf numFmtId="0" fontId="2" fillId="0" borderId="0" xfId="22" applyFont="1" applyAlignment="1">
      <alignment horizontal="left"/>
      <protection/>
    </xf>
    <xf numFmtId="0" fontId="0" fillId="4" borderId="3" xfId="22" applyFill="1" applyBorder="1" applyAlignment="1">
      <alignment vertical="center" wrapText="1"/>
      <protection/>
    </xf>
    <xf numFmtId="0" fontId="0" fillId="4" borderId="10" xfId="22" applyFill="1" applyBorder="1" applyAlignment="1">
      <alignment vertical="center" wrapText="1"/>
      <protection/>
    </xf>
    <xf numFmtId="0" fontId="0" fillId="4" borderId="9" xfId="22" applyFill="1" applyBorder="1" applyAlignment="1">
      <alignment vertical="center" wrapText="1"/>
      <protection/>
    </xf>
    <xf numFmtId="0" fontId="0" fillId="4" borderId="27" xfId="22" applyFill="1" applyBorder="1" applyAlignment="1">
      <alignment vertical="center" wrapText="1"/>
      <protection/>
    </xf>
    <xf numFmtId="0" fontId="0" fillId="4" borderId="30" xfId="22" applyFill="1" applyBorder="1" applyAlignment="1">
      <alignment vertical="center" wrapText="1"/>
      <protection/>
    </xf>
    <xf numFmtId="0" fontId="0" fillId="4" borderId="31" xfId="22" applyFill="1" applyBorder="1" applyAlignment="1">
      <alignment vertical="center" wrapText="1"/>
      <protection/>
    </xf>
    <xf numFmtId="0" fontId="2" fillId="0" borderId="0" xfId="22" applyFont="1" applyAlignment="1">
      <alignment horizontal="center" vertical="center" wrapText="1"/>
      <protection/>
    </xf>
    <xf numFmtId="0" fontId="6" fillId="2" borderId="2" xfId="24" applyFont="1" applyFill="1" applyBorder="1" applyAlignment="1" quotePrefix="1">
      <alignment horizontal="left" vertical="center"/>
      <protection/>
    </xf>
    <xf numFmtId="0" fontId="6" fillId="10" borderId="2" xfId="24" applyFont="1" applyFill="1" applyBorder="1" applyAlignment="1">
      <alignment horizontal="center" vertical="center" wrapText="1"/>
      <protection/>
    </xf>
    <xf numFmtId="0" fontId="6" fillId="0" borderId="2" xfId="24" applyFont="1" applyBorder="1" applyAlignment="1">
      <alignment horizontal="left" vertical="center" wrapText="1"/>
      <protection/>
    </xf>
    <xf numFmtId="0" fontId="6" fillId="10" borderId="2" xfId="24" applyFont="1" applyFill="1" applyBorder="1" applyAlignment="1" quotePrefix="1">
      <alignment horizontal="left" vertical="center"/>
      <protection/>
    </xf>
    <xf numFmtId="0" fontId="21" fillId="0" borderId="0" xfId="22" applyFont="1" applyAlignment="1">
      <alignment horizontal="left" vertical="center"/>
      <protection/>
    </xf>
    <xf numFmtId="0" fontId="0" fillId="0" borderId="0" xfId="22" applyAlignment="1">
      <alignment horizontal="left" vertical="center"/>
      <protection/>
    </xf>
    <xf numFmtId="0" fontId="129" fillId="0" borderId="0" xfId="22" applyFont="1" applyAlignment="1">
      <alignment horizontal="left" vertical="center"/>
      <protection/>
    </xf>
    <xf numFmtId="49" fontId="6" fillId="0" borderId="2" xfId="30" applyNumberFormat="1" applyFont="1" applyBorder="1" applyAlignment="1">
      <alignment horizontal="center" vertical="center" wrapText="1"/>
      <protection/>
    </xf>
    <xf numFmtId="49" fontId="6" fillId="0" borderId="2" xfId="30" applyNumberFormat="1" applyFont="1" applyBorder="1" applyAlignment="1" quotePrefix="1">
      <alignment horizontal="center" vertical="center" wrapText="1"/>
      <protection/>
    </xf>
    <xf numFmtId="0" fontId="6" fillId="0" borderId="2" xfId="30" applyFont="1" applyBorder="1" applyAlignment="1">
      <alignment horizontal="center" vertical="center" wrapText="1"/>
      <protection/>
    </xf>
    <xf numFmtId="0" fontId="6" fillId="0" borderId="2" xfId="30" applyFont="1" applyBorder="1" applyAlignment="1">
      <alignment horizontal="left" vertical="center" wrapText="1"/>
      <protection/>
    </xf>
    <xf numFmtId="0" fontId="6" fillId="0" borderId="2" xfId="30" applyFont="1" applyBorder="1" applyAlignment="1">
      <alignment vertical="center" wrapText="1"/>
      <protection/>
    </xf>
    <xf numFmtId="0" fontId="130" fillId="0" borderId="2" xfId="30" applyFont="1" applyBorder="1" applyAlignment="1">
      <alignment horizontal="left" vertical="center" wrapText="1" indent="2"/>
      <protection/>
    </xf>
    <xf numFmtId="0" fontId="6" fillId="7" borderId="2" xfId="30" applyFont="1" applyFill="1" applyBorder="1" applyAlignment="1">
      <alignment horizontal="center" vertical="center" wrapText="1"/>
      <protection/>
    </xf>
    <xf numFmtId="0" fontId="6" fillId="7" borderId="2" xfId="30" applyFont="1" applyFill="1" applyBorder="1" applyAlignment="1">
      <alignment wrapText="1"/>
      <protection/>
    </xf>
    <xf numFmtId="0" fontId="131" fillId="0" borderId="2" xfId="30" applyFont="1" applyBorder="1">
      <alignment/>
      <protection/>
    </xf>
    <xf numFmtId="0" fontId="6" fillId="0" borderId="2" xfId="30" applyFont="1" applyBorder="1">
      <alignment/>
      <protection/>
    </xf>
    <xf numFmtId="0" fontId="6" fillId="7" borderId="2" xfId="30" applyFont="1" applyFill="1" applyBorder="1">
      <alignment/>
      <protection/>
    </xf>
    <xf numFmtId="0" fontId="6" fillId="0" borderId="2" xfId="30" applyFont="1" applyBorder="1" applyAlignment="1" quotePrefix="1">
      <alignment horizontal="center" vertical="center" wrapText="1"/>
      <protection/>
    </xf>
    <xf numFmtId="0" fontId="7" fillId="0" borderId="0" xfId="22" applyFont="1" applyAlignment="1">
      <alignment horizontal="left"/>
      <protection/>
    </xf>
    <xf numFmtId="0" fontId="6" fillId="0" borderId="0" xfId="22" applyFont="1" applyAlignment="1">
      <alignment horizontal="left"/>
      <protection/>
    </xf>
    <xf numFmtId="0" fontId="6" fillId="19" borderId="10" xfId="22" applyFont="1" applyFill="1" applyBorder="1">
      <alignment/>
      <protection/>
    </xf>
    <xf numFmtId="0" fontId="132" fillId="0" borderId="0" xfId="22" applyFont="1" applyAlignment="1">
      <alignment horizontal="center" vertical="center"/>
      <protection/>
    </xf>
    <xf numFmtId="0" fontId="132" fillId="0" borderId="5" xfId="22" applyFont="1" applyBorder="1" applyAlignment="1">
      <alignment horizontal="center" vertical="center"/>
      <protection/>
    </xf>
    <xf numFmtId="0" fontId="6" fillId="0" borderId="10" xfId="22" applyFont="1" applyBorder="1" applyAlignment="1">
      <alignment horizontal="center" vertical="center"/>
      <protection/>
    </xf>
    <xf numFmtId="0" fontId="6" fillId="0" borderId="0" xfId="22" applyFont="1" applyAlignment="1">
      <alignment horizontal="center" vertical="center"/>
      <protection/>
    </xf>
    <xf numFmtId="0" fontId="133" fillId="0" borderId="0" xfId="22" applyFont="1">
      <alignment/>
      <protection/>
    </xf>
    <xf numFmtId="0" fontId="6" fillId="0" borderId="2" xfId="22" applyFont="1" applyBorder="1" applyAlignment="1">
      <alignment horizontal="left" indent="2"/>
      <protection/>
    </xf>
    <xf numFmtId="0" fontId="6" fillId="7" borderId="2" xfId="22" applyFont="1" applyFill="1" applyBorder="1">
      <alignment/>
      <protection/>
    </xf>
    <xf numFmtId="0" fontId="6" fillId="0" borderId="2" xfId="22" applyFont="1" applyBorder="1" applyAlignment="1">
      <alignment horizontal="left" wrapText="1" indent="2"/>
      <protection/>
    </xf>
    <xf numFmtId="0" fontId="6" fillId="0" borderId="2" xfId="22" applyFont="1" applyBorder="1" applyAlignment="1">
      <alignment horizontal="left" indent="4"/>
      <protection/>
    </xf>
    <xf numFmtId="0" fontId="6" fillId="0" borderId="10" xfId="22" applyFont="1" applyBorder="1">
      <alignment/>
      <protection/>
    </xf>
    <xf numFmtId="0" fontId="6" fillId="0" borderId="9" xfId="22" applyFont="1" applyBorder="1">
      <alignment/>
      <protection/>
    </xf>
    <xf numFmtId="0" fontId="134" fillId="0" borderId="0" xfId="22" applyFont="1">
      <alignment/>
      <protection/>
    </xf>
    <xf numFmtId="0" fontId="6" fillId="0" borderId="0" xfId="22" applyFont="1" applyAlignment="1">
      <alignment horizontal="left" wrapText="1"/>
      <protection/>
    </xf>
    <xf numFmtId="0" fontId="134" fillId="0" borderId="0" xfId="22" applyFont="1" applyAlignment="1">
      <alignment horizontal="left" wrapText="1"/>
      <protection/>
    </xf>
    <xf numFmtId="0" fontId="6" fillId="0" borderId="2" xfId="22" applyFont="1" applyBorder="1" applyAlignment="1">
      <alignment horizontal="left" vertical="top" wrapText="1"/>
      <protection/>
    </xf>
    <xf numFmtId="0" fontId="6" fillId="0" borderId="0" xfId="22" applyFont="1" applyAlignment="1">
      <alignment horizontal="center" wrapText="1"/>
      <protection/>
    </xf>
    <xf numFmtId="0" fontId="6" fillId="0" borderId="0" xfId="22" applyFont="1" applyAlignment="1">
      <alignment wrapText="1"/>
      <protection/>
    </xf>
    <xf numFmtId="0" fontId="134" fillId="0" borderId="2" xfId="22" applyFont="1" applyBorder="1">
      <alignment/>
      <protection/>
    </xf>
    <xf numFmtId="0" fontId="6" fillId="0" borderId="2" xfId="22" applyFont="1" applyBorder="1" applyAlignment="1">
      <alignment horizontal="center" wrapText="1"/>
      <protection/>
    </xf>
    <xf numFmtId="0" fontId="135" fillId="0" borderId="2" xfId="31" applyFont="1" applyBorder="1" applyAlignment="1">
      <alignment wrapText="1"/>
      <protection/>
    </xf>
    <xf numFmtId="0" fontId="6" fillId="0" borderId="0" xfId="22" applyFont="1" applyAlignment="1">
      <alignment horizontal="left" vertical="center" wrapText="1"/>
      <protection/>
    </xf>
    <xf numFmtId="0" fontId="6" fillId="0" borderId="0" xfId="22" applyFont="1" applyAlignment="1">
      <alignment horizontal="left" vertical="center"/>
      <protection/>
    </xf>
    <xf numFmtId="0" fontId="7" fillId="0" borderId="7" xfId="22" applyFont="1" applyBorder="1" applyAlignment="1">
      <alignment horizontal="center"/>
      <protection/>
    </xf>
    <xf numFmtId="0" fontId="136" fillId="0" borderId="0" xfId="31" applyFont="1" applyAlignment="1">
      <alignment horizontal="left" vertical="center"/>
      <protection/>
    </xf>
    <xf numFmtId="49" fontId="137" fillId="7" borderId="32" xfId="31" applyNumberFormat="1" applyFont="1" applyFill="1" applyBorder="1" applyAlignment="1">
      <alignment horizontal="center" vertical="center" wrapText="1"/>
      <protection/>
    </xf>
    <xf numFmtId="49" fontId="136" fillId="7" borderId="33" xfId="31" applyNumberFormat="1" applyFont="1" applyFill="1" applyBorder="1" applyAlignment="1">
      <alignment horizontal="center" vertical="center" wrapText="1"/>
      <protection/>
    </xf>
    <xf numFmtId="49" fontId="136" fillId="7" borderId="2" xfId="31" applyNumberFormat="1" applyFont="1" applyFill="1" applyBorder="1" applyAlignment="1">
      <alignment horizontal="center" vertical="center" wrapText="1"/>
      <protection/>
    </xf>
    <xf numFmtId="49" fontId="136" fillId="7" borderId="34" xfId="31" applyNumberFormat="1" applyFont="1" applyFill="1" applyBorder="1" applyAlignment="1">
      <alignment horizontal="center" vertical="center" wrapText="1"/>
      <protection/>
    </xf>
    <xf numFmtId="49" fontId="136" fillId="7" borderId="35" xfId="31" applyNumberFormat="1" applyFont="1" applyFill="1" applyBorder="1" applyAlignment="1">
      <alignment horizontal="center" vertical="center" wrapText="1"/>
      <protection/>
    </xf>
    <xf numFmtId="0" fontId="136" fillId="7" borderId="2" xfId="32" applyFont="1" applyFill="1" applyBorder="1" applyAlignment="1">
      <alignment horizontal="center" vertical="center" wrapText="1"/>
      <protection/>
    </xf>
    <xf numFmtId="0" fontId="7" fillId="0" borderId="2" xfId="22" applyFont="1" applyBorder="1">
      <alignment/>
      <protection/>
    </xf>
    <xf numFmtId="0" fontId="138" fillId="14" borderId="36" xfId="31" applyFont="1" applyFill="1" applyBorder="1" applyAlignment="1">
      <alignment wrapText="1"/>
      <protection/>
    </xf>
    <xf numFmtId="0" fontId="139" fillId="0" borderId="37" xfId="31" applyFont="1" applyBorder="1" applyAlignment="1">
      <alignment horizontal="center" wrapText="1"/>
      <protection/>
    </xf>
    <xf numFmtId="0" fontId="7" fillId="0" borderId="2" xfId="22" applyFont="1" applyBorder="1" applyAlignment="1">
      <alignment horizontal="left" indent="1"/>
      <protection/>
    </xf>
    <xf numFmtId="0" fontId="138" fillId="0" borderId="38" xfId="31" applyFont="1" applyBorder="1" applyAlignment="1">
      <alignment wrapText="1"/>
      <protection/>
    </xf>
    <xf numFmtId="0" fontId="138" fillId="14" borderId="39" xfId="31" applyFont="1" applyFill="1" applyBorder="1" applyAlignment="1">
      <alignment wrapText="1"/>
      <protection/>
    </xf>
    <xf numFmtId="0" fontId="138" fillId="14" borderId="40" xfId="31" applyFont="1" applyFill="1" applyBorder="1" applyAlignment="1">
      <alignment wrapText="1"/>
      <protection/>
    </xf>
    <xf numFmtId="0" fontId="139" fillId="14" borderId="40" xfId="31" applyFont="1" applyFill="1" applyBorder="1" applyAlignment="1">
      <alignment horizontal="center" wrapText="1"/>
      <protection/>
    </xf>
    <xf numFmtId="0" fontId="7" fillId="10" borderId="2" xfId="22" applyFont="1" applyFill="1" applyBorder="1" applyAlignment="1">
      <alignment horizontal="left" indent="1"/>
      <protection/>
    </xf>
    <xf numFmtId="0" fontId="138" fillId="10" borderId="39" xfId="31" applyFont="1" applyFill="1" applyBorder="1" applyAlignment="1">
      <alignment wrapText="1"/>
      <protection/>
    </xf>
    <xf numFmtId="0" fontId="138" fillId="10" borderId="40" xfId="31" applyFont="1" applyFill="1" applyBorder="1" applyAlignment="1">
      <alignment wrapText="1"/>
      <protection/>
    </xf>
    <xf numFmtId="0" fontId="138" fillId="0" borderId="41" xfId="31" applyFont="1" applyBorder="1" applyAlignment="1">
      <alignment wrapText="1"/>
      <protection/>
    </xf>
    <xf numFmtId="0" fontId="138" fillId="0" borderId="39" xfId="31" applyFont="1" applyBorder="1" applyAlignment="1">
      <alignment wrapText="1"/>
      <protection/>
    </xf>
    <xf numFmtId="0" fontId="138" fillId="0" borderId="40" xfId="31" applyFont="1" applyBorder="1" applyAlignment="1">
      <alignment wrapText="1"/>
      <protection/>
    </xf>
    <xf numFmtId="0" fontId="138" fillId="0" borderId="42" xfId="31" applyFont="1" applyBorder="1" applyAlignment="1">
      <alignment wrapText="1"/>
      <protection/>
    </xf>
    <xf numFmtId="0" fontId="138" fillId="0" borderId="43" xfId="31" applyFont="1" applyBorder="1" applyAlignment="1">
      <alignment wrapText="1"/>
      <protection/>
    </xf>
    <xf numFmtId="0" fontId="138" fillId="0" borderId="44" xfId="31" applyFont="1" applyBorder="1" applyAlignment="1">
      <alignment wrapText="1"/>
      <protection/>
    </xf>
    <xf numFmtId="0" fontId="138" fillId="0" borderId="45" xfId="31" applyFont="1" applyBorder="1" applyAlignment="1">
      <alignment wrapText="1"/>
      <protection/>
    </xf>
    <xf numFmtId="0" fontId="1" fillId="0" borderId="0" xfId="26" applyAlignment="1">
      <alignment vertical="center"/>
      <protection/>
    </xf>
    <xf numFmtId="0" fontId="22" fillId="0" borderId="0" xfId="25" applyFont="1" applyFill="1" applyBorder="1" applyAlignment="1">
      <alignment horizontal="left" vertical="center"/>
    </xf>
    <xf numFmtId="0" fontId="16" fillId="0" borderId="0" xfId="23" applyFill="1" applyBorder="1" applyAlignment="1">
      <alignment vertical="center"/>
    </xf>
    <xf numFmtId="0" fontId="19" fillId="0" borderId="0" xfId="25" applyFill="1" applyBorder="1" applyAlignment="1">
      <alignment vertical="center"/>
    </xf>
    <xf numFmtId="0" fontId="19" fillId="0" borderId="0" xfId="25" applyFill="1" applyBorder="1" applyAlignment="1">
      <alignment horizontal="left" vertical="center"/>
    </xf>
    <xf numFmtId="0" fontId="7" fillId="0" borderId="0" xfId="25" applyFont="1" applyFill="1" applyBorder="1" applyAlignment="1">
      <alignment vertical="center"/>
    </xf>
    <xf numFmtId="0" fontId="6" fillId="0" borderId="0" xfId="26" applyFont="1" applyAlignment="1">
      <alignment vertical="center"/>
      <protection/>
    </xf>
    <xf numFmtId="0" fontId="7" fillId="10" borderId="8" xfId="24" applyFont="1" applyFill="1" applyBorder="1" applyAlignment="1">
      <alignment horizontal="center" vertical="center" wrapText="1"/>
      <protection/>
    </xf>
    <xf numFmtId="0" fontId="7" fillId="0" borderId="2" xfId="33" applyFont="1" applyFill="1" applyBorder="1" applyAlignment="1">
      <alignment horizontal="center" vertical="center" wrapText="1"/>
      <protection/>
    </xf>
    <xf numFmtId="0" fontId="7" fillId="10" borderId="6" xfId="24" applyFont="1" applyFill="1" applyBorder="1" applyAlignment="1">
      <alignment horizontal="center" vertical="center" wrapText="1"/>
      <protection/>
    </xf>
    <xf numFmtId="0" fontId="6" fillId="0" borderId="0" xfId="24" applyFont="1" applyAlignment="1">
      <alignment vertical="center"/>
      <protection/>
    </xf>
    <xf numFmtId="0" fontId="7" fillId="0" borderId="2" xfId="24" applyFont="1" applyBorder="1" applyAlignment="1" quotePrefix="1">
      <alignment horizontal="center" vertical="center"/>
      <protection/>
    </xf>
    <xf numFmtId="0" fontId="7" fillId="0" borderId="7" xfId="24" applyFont="1" applyBorder="1" applyAlignment="1">
      <alignment horizontal="left" vertical="center" wrapText="1" indent="1"/>
      <protection/>
    </xf>
    <xf numFmtId="3" fontId="6" fillId="18" borderId="2" xfId="27" applyFont="1" applyFill="1" applyAlignment="1" applyProtection="1">
      <alignment horizontal="center" vertical="center"/>
      <protection locked="0"/>
    </xf>
    <xf numFmtId="0" fontId="6" fillId="0" borderId="9" xfId="24" applyFont="1" applyBorder="1" applyAlignment="1">
      <alignment horizontal="left" vertical="center" wrapText="1" indent="2"/>
      <protection/>
    </xf>
    <xf numFmtId="0" fontId="6" fillId="0" borderId="31" xfId="24" applyFont="1" applyBorder="1" applyAlignment="1">
      <alignment horizontal="left" vertical="center" wrapText="1" indent="3"/>
      <protection/>
    </xf>
    <xf numFmtId="0" fontId="6" fillId="0" borderId="31" xfId="24" applyFont="1" applyBorder="1" applyAlignment="1">
      <alignment horizontal="left" vertical="center" wrapText="1" indent="3"/>
      <protection/>
    </xf>
    <xf numFmtId="0" fontId="17" fillId="0" borderId="0" xfId="24" applyFont="1" applyAlignment="1" quotePrefix="1">
      <alignment horizontal="right" vertical="center"/>
      <protection/>
    </xf>
    <xf numFmtId="3" fontId="140" fillId="0" borderId="0" xfId="27" applyFont="1" applyFill="1" applyBorder="1" applyAlignment="1" applyProtection="1">
      <alignment horizontal="center" vertical="center"/>
      <protection locked="0"/>
    </xf>
    <xf numFmtId="0" fontId="22" fillId="0" borderId="0" xfId="25" applyFont="1" applyFill="1" applyBorder="1" applyAlignment="1">
      <alignment horizontal="left" vertical="center" indent="1"/>
    </xf>
    <xf numFmtId="0" fontId="6" fillId="0" borderId="0" xfId="24" applyFont="1" applyAlignment="1" quotePrefix="1">
      <alignment horizontal="right" vertical="center"/>
      <protection/>
    </xf>
    <xf numFmtId="0" fontId="6" fillId="0" borderId="0" xfId="24" applyFont="1" applyAlignment="1">
      <alignment horizontal="left" vertical="center" wrapText="1" indent="1"/>
      <protection/>
    </xf>
    <xf numFmtId="0" fontId="6" fillId="0" borderId="0" xfId="26" applyFont="1" applyAlignment="1">
      <alignment horizontal="left" vertical="center" wrapText="1" indent="1"/>
      <protection/>
    </xf>
    <xf numFmtId="0" fontId="6" fillId="0" borderId="8" xfId="26" applyFont="1" applyBorder="1" applyAlignment="1">
      <alignment vertical="center"/>
      <protection/>
    </xf>
    <xf numFmtId="0" fontId="7" fillId="0" borderId="8" xfId="33" applyFont="1" applyFill="1" applyBorder="1" applyAlignment="1">
      <alignment horizontal="center" vertical="center" wrapText="1"/>
      <protection/>
    </xf>
    <xf numFmtId="0" fontId="7" fillId="0" borderId="27" xfId="24" applyFont="1" applyBorder="1" applyAlignment="1">
      <alignment horizontal="left" vertical="center" wrapText="1" indent="1"/>
      <protection/>
    </xf>
    <xf numFmtId="0" fontId="6" fillId="0" borderId="10" xfId="24" applyFont="1" applyBorder="1" applyAlignment="1">
      <alignment horizontal="left" vertical="center" wrapText="1" indent="2"/>
      <protection/>
    </xf>
    <xf numFmtId="0" fontId="6" fillId="0" borderId="30" xfId="24" applyFont="1" applyBorder="1" applyAlignment="1">
      <alignment horizontal="left" vertical="center" wrapText="1" indent="3"/>
      <protection/>
    </xf>
    <xf numFmtId="0" fontId="6" fillId="0" borderId="30" xfId="24" applyFont="1" applyBorder="1" applyAlignment="1">
      <alignment horizontal="left" vertical="center" wrapText="1" indent="3"/>
      <protection/>
    </xf>
    <xf numFmtId="0" fontId="7" fillId="0" borderId="2" xfId="24" applyFont="1" applyBorder="1" applyAlignment="1">
      <alignment horizontal="left" vertical="center" wrapText="1" indent="1"/>
      <protection/>
    </xf>
    <xf numFmtId="0" fontId="1" fillId="0" borderId="0" xfId="26" applyAlignment="1">
      <alignment vertical="top" wrapText="1"/>
      <protection/>
    </xf>
    <xf numFmtId="0" fontId="76" fillId="0" borderId="0" xfId="24" applyFont="1" applyAlignment="1">
      <alignment vertical="center"/>
      <protection/>
    </xf>
    <xf numFmtId="0" fontId="141" fillId="0" borderId="0" xfId="25" applyFont="1" applyFill="1" applyBorder="1" applyAlignment="1">
      <alignment vertical="center" wrapText="1"/>
    </xf>
    <xf numFmtId="0" fontId="64" fillId="0" borderId="2" xfId="33" applyFont="1" applyFill="1" applyBorder="1" applyAlignment="1">
      <alignment horizontal="center" vertical="center" wrapText="1"/>
      <protection/>
    </xf>
    <xf numFmtId="0" fontId="64" fillId="0" borderId="2" xfId="33" applyFont="1" applyFill="1" applyBorder="1" applyAlignment="1">
      <alignment vertical="center" wrapText="1"/>
      <protection/>
    </xf>
    <xf numFmtId="0" fontId="117" fillId="0" borderId="0" xfId="33" applyFont="1" applyFill="1" applyBorder="1" applyAlignment="1">
      <alignment horizontal="center" vertical="center" wrapText="1"/>
      <protection/>
    </xf>
    <xf numFmtId="0" fontId="17" fillId="0" borderId="0" xfId="24" applyFont="1" applyAlignment="1" quotePrefix="1">
      <alignment horizontal="center" vertical="center"/>
      <protection/>
    </xf>
    <xf numFmtId="3" fontId="23" fillId="0" borderId="2" xfId="27" applyFont="1" applyFill="1" applyAlignment="1" applyProtection="1">
      <alignment horizontal="center" vertical="center"/>
      <protection locked="0"/>
    </xf>
    <xf numFmtId="0" fontId="17" fillId="0" borderId="30" xfId="24" applyFont="1" applyBorder="1" applyAlignment="1" quotePrefix="1">
      <alignment horizontal="center" vertical="center"/>
      <protection/>
    </xf>
    <xf numFmtId="0" fontId="1" fillId="0" borderId="0" xfId="26" applyAlignment="1">
      <alignment vertical="center" wrapText="1"/>
      <protection/>
    </xf>
    <xf numFmtId="0" fontId="142" fillId="0" borderId="0" xfId="26" applyFont="1" applyAlignment="1">
      <alignment vertical="top"/>
      <protection/>
    </xf>
    <xf numFmtId="0" fontId="143" fillId="0" borderId="0" xfId="22" applyFont="1" applyAlignment="1">
      <alignment vertical="top"/>
      <protection/>
    </xf>
    <xf numFmtId="0" fontId="6" fillId="0" borderId="2" xfId="26" applyFont="1" applyBorder="1" applyAlignment="1">
      <alignment horizontal="center" vertical="center"/>
      <protection/>
    </xf>
    <xf numFmtId="0" fontId="6" fillId="0" borderId="2" xfId="26" applyFont="1" applyBorder="1" applyAlignment="1">
      <alignment horizontal="left" vertical="center" wrapText="1"/>
      <protection/>
    </xf>
    <xf numFmtId="0" fontId="6" fillId="0" borderId="0" xfId="22" applyFont="1" applyAlignment="1">
      <alignment vertical="top"/>
      <protection/>
    </xf>
    <xf numFmtId="0" fontId="144" fillId="0" borderId="0" xfId="26" applyFont="1" applyAlignment="1">
      <alignment vertical="top"/>
      <protection/>
    </xf>
    <xf numFmtId="0" fontId="145" fillId="0" borderId="0" xfId="22" applyFont="1" applyAlignment="1">
      <alignment vertical="top"/>
      <protection/>
    </xf>
    <xf numFmtId="0" fontId="1" fillId="0" borderId="0" xfId="26" applyAlignment="1">
      <alignment vertical="top"/>
      <protection/>
    </xf>
    <xf numFmtId="0" fontId="3" fillId="0" borderId="0" xfId="21" applyBorder="1" applyAlignment="1">
      <alignment horizontal="left" vertical="center"/>
    </xf>
    <xf numFmtId="0" fontId="3" fillId="0" borderId="30" xfId="21" applyBorder="1"/>
    <xf numFmtId="0" fontId="3" fillId="0" borderId="31" xfId="21" applyBorder="1"/>
    <xf numFmtId="0" fontId="3" fillId="0" borderId="5" xfId="21" applyBorder="1" applyAlignment="1">
      <alignment horizontal="left" vertical="center"/>
    </xf>
    <xf numFmtId="0" fontId="3" fillId="0" borderId="6" xfId="21" applyBorder="1" applyAlignment="1">
      <alignment horizontal="left" vertical="center"/>
    </xf>
    <xf numFmtId="0" fontId="3" fillId="0" borderId="4" xfId="21" applyBorder="1" applyAlignment="1">
      <alignment horizontal="left" vertical="center"/>
    </xf>
    <xf numFmtId="0" fontId="2" fillId="0" borderId="0" xfId="22" applyFont="1">
      <alignment/>
      <protection/>
    </xf>
    <xf numFmtId="0" fontId="3" fillId="0" borderId="0" xfId="21" applyFill="1" applyBorder="1" applyAlignment="1">
      <alignment horizontal="left" vertical="center"/>
    </xf>
    <xf numFmtId="0" fontId="3" fillId="0" borderId="4" xfId="21" applyFill="1" applyBorder="1" applyAlignment="1">
      <alignment horizontal="left" vertical="center"/>
    </xf>
    <xf numFmtId="3" fontId="76" fillId="0" borderId="2" xfId="22" applyNumberFormat="1" applyFont="1" applyBorder="1" applyAlignment="1">
      <alignment vertical="center" wrapText="1"/>
      <protection/>
    </xf>
    <xf numFmtId="3" fontId="76" fillId="4" borderId="2" xfId="22" applyNumberFormat="1" applyFont="1" applyFill="1" applyBorder="1" applyAlignment="1">
      <alignment vertical="center" wrapText="1"/>
      <protection/>
    </xf>
    <xf numFmtId="3" fontId="64" fillId="0" borderId="2" xfId="22" applyNumberFormat="1" applyFont="1" applyBorder="1" applyAlignment="1">
      <alignment vertical="center" wrapText="1"/>
      <protection/>
    </xf>
    <xf numFmtId="10" fontId="110" fillId="0" borderId="2" xfId="15" applyNumberFormat="1" applyFont="1" applyBorder="1" applyAlignment="1">
      <alignment horizontal="center" vertical="center" wrapText="1"/>
    </xf>
    <xf numFmtId="0" fontId="146" fillId="0" borderId="2" xfId="22" applyFont="1" applyBorder="1" applyAlignment="1">
      <alignment horizontal="center" vertical="center" wrapText="1"/>
      <protection/>
    </xf>
    <xf numFmtId="10" fontId="5" fillId="0" borderId="2" xfId="15" applyNumberFormat="1" applyFont="1" applyFill="1" applyBorder="1" applyAlignment="1" applyProtection="1">
      <alignment horizontal="center" vertical="center" wrapText="1"/>
      <protection locked="0"/>
    </xf>
    <xf numFmtId="164" fontId="6" fillId="0" borderId="2" xfId="15" applyNumberFormat="1" applyFont="1" applyFill="1" applyBorder="1" applyAlignment="1" applyProtection="1">
      <alignment horizontal="center" vertical="center" wrapText="1"/>
      <protection locked="0"/>
    </xf>
    <xf numFmtId="4" fontId="0" fillId="0" borderId="0" xfId="22" applyNumberFormat="1">
      <alignment/>
      <protection/>
    </xf>
    <xf numFmtId="9" fontId="0" fillId="0" borderId="2" xfId="15" applyFont="1" applyBorder="1" applyAlignment="1">
      <alignment wrapText="1"/>
    </xf>
    <xf numFmtId="3" fontId="76" fillId="20" borderId="2" xfId="22" applyNumberFormat="1" applyFont="1" applyFill="1" applyBorder="1" applyAlignment="1">
      <alignment vertical="center" wrapText="1"/>
      <protection/>
    </xf>
    <xf numFmtId="10" fontId="76" fillId="0" borderId="2" xfId="15" applyNumberFormat="1" applyFont="1" applyBorder="1" applyAlignment="1">
      <alignment horizontal="center" vertical="center" wrapText="1"/>
    </xf>
    <xf numFmtId="3" fontId="76" fillId="0" borderId="2" xfId="22" applyNumberFormat="1" applyFont="1" applyBorder="1" applyAlignment="1">
      <alignment vertical="center"/>
      <protection/>
    </xf>
    <xf numFmtId="3" fontId="76" fillId="0" borderId="2" xfId="27" applyFont="1" applyFill="1" applyAlignment="1" applyProtection="1">
      <alignment horizontal="center" vertical="center"/>
      <protection locked="0"/>
    </xf>
    <xf numFmtId="3" fontId="48" fillId="0" borderId="2" xfId="22" applyNumberFormat="1" applyFont="1" applyBorder="1" applyAlignment="1" quotePrefix="1">
      <alignment wrapText="1"/>
      <protection/>
    </xf>
    <xf numFmtId="3" fontId="48" fillId="7" borderId="2" xfId="22" applyNumberFormat="1" applyFont="1" applyFill="1" applyBorder="1" applyAlignment="1" quotePrefix="1">
      <alignment wrapText="1"/>
      <protection/>
    </xf>
    <xf numFmtId="3" fontId="104" fillId="7" borderId="2" xfId="22" applyNumberFormat="1" applyFont="1" applyFill="1" applyBorder="1" applyAlignment="1" quotePrefix="1">
      <alignment wrapText="1"/>
      <protection/>
    </xf>
    <xf numFmtId="10" fontId="76" fillId="0" borderId="2" xfId="15" applyNumberFormat="1" applyFont="1" applyBorder="1" applyAlignment="1" quotePrefix="1">
      <alignment wrapText="1"/>
    </xf>
    <xf numFmtId="10" fontId="76" fillId="0" borderId="2" xfId="22" applyNumberFormat="1" applyFont="1" applyBorder="1" applyAlignment="1" quotePrefix="1">
      <alignment wrapText="1"/>
      <protection/>
    </xf>
    <xf numFmtId="10" fontId="76" fillId="0" borderId="2" xfId="15" applyNumberFormat="1" applyFont="1" applyBorder="1" quotePrefix="1"/>
    <xf numFmtId="0" fontId="76" fillId="0" borderId="2" xfId="22" applyFont="1" applyBorder="1" quotePrefix="1">
      <alignment/>
      <protection/>
    </xf>
    <xf numFmtId="3" fontId="48" fillId="0" borderId="2" xfId="22" applyNumberFormat="1" applyFont="1" applyBorder="1" applyAlignment="1">
      <alignment wrapText="1"/>
      <protection/>
    </xf>
    <xf numFmtId="0" fontId="6" fillId="7" borderId="10" xfId="22" applyFont="1" applyFill="1" applyBorder="1" quotePrefix="1">
      <alignment/>
      <protection/>
    </xf>
    <xf numFmtId="3" fontId="65" fillId="0" borderId="14" xfId="22" applyNumberFormat="1" applyFont="1" applyBorder="1" applyAlignment="1">
      <alignment vertical="center" wrapText="1"/>
      <protection/>
    </xf>
    <xf numFmtId="3" fontId="65" fillId="0" borderId="21" xfId="22" applyNumberFormat="1" applyFont="1" applyBorder="1" applyAlignment="1">
      <alignment vertical="center" wrapText="1"/>
      <protection/>
    </xf>
    <xf numFmtId="3" fontId="75" fillId="0" borderId="21" xfId="22" applyNumberFormat="1" applyFont="1" applyBorder="1" applyAlignment="1">
      <alignment vertical="center" wrapText="1"/>
      <protection/>
    </xf>
    <xf numFmtId="3" fontId="147" fillId="0" borderId="21" xfId="22" applyNumberFormat="1" applyFont="1" applyBorder="1" applyAlignment="1">
      <alignment horizontal="center" vertical="center" wrapText="1"/>
      <protection/>
    </xf>
    <xf numFmtId="3" fontId="5" fillId="0" borderId="21" xfId="22" applyNumberFormat="1" applyFont="1" applyBorder="1" applyAlignment="1">
      <alignment horizontal="center" vertical="center" wrapText="1"/>
      <protection/>
    </xf>
    <xf numFmtId="3" fontId="74" fillId="0" borderId="21" xfId="22" applyNumberFormat="1" applyFont="1" applyBorder="1" applyAlignment="1">
      <alignment vertical="center" wrapText="1"/>
      <protection/>
    </xf>
    <xf numFmtId="3" fontId="12" fillId="0" borderId="21" xfId="22" applyNumberFormat="1" applyFont="1" applyBorder="1" applyAlignment="1">
      <alignment vertical="center"/>
      <protection/>
    </xf>
    <xf numFmtId="3" fontId="97" fillId="0" borderId="21" xfId="22" applyNumberFormat="1" applyFont="1" applyBorder="1" applyAlignment="1">
      <alignment vertical="center" wrapText="1"/>
      <protection/>
    </xf>
    <xf numFmtId="3" fontId="13" fillId="0" borderId="21" xfId="22" applyNumberFormat="1" applyFont="1" applyBorder="1" applyAlignment="1">
      <alignment vertical="center"/>
      <protection/>
    </xf>
    <xf numFmtId="3" fontId="74" fillId="0" borderId="20" xfId="22" applyNumberFormat="1" applyFont="1" applyBorder="1" applyAlignment="1">
      <alignment vertical="center" wrapText="1"/>
      <protection/>
    </xf>
    <xf numFmtId="3" fontId="97" fillId="0" borderId="20" xfId="22" applyNumberFormat="1" applyFont="1" applyBorder="1" applyAlignment="1">
      <alignment vertical="center" wrapText="1"/>
      <protection/>
    </xf>
    <xf numFmtId="3" fontId="74" fillId="21" borderId="21" xfId="22" applyNumberFormat="1" applyFont="1" applyFill="1" applyBorder="1" applyAlignment="1">
      <alignment vertical="center" wrapText="1"/>
      <protection/>
    </xf>
    <xf numFmtId="3" fontId="0" fillId="0" borderId="0" xfId="22" applyNumberFormat="1">
      <alignment/>
      <protection/>
    </xf>
    <xf numFmtId="0" fontId="65" fillId="0" borderId="14" xfId="22" applyFont="1" applyBorder="1" applyAlignment="1">
      <alignment vertical="center" wrapText="1"/>
      <protection/>
    </xf>
    <xf numFmtId="0" fontId="65" fillId="0" borderId="21" xfId="22" applyFont="1" applyBorder="1" applyAlignment="1">
      <alignment vertical="center" wrapText="1"/>
      <protection/>
    </xf>
    <xf numFmtId="3" fontId="66" fillId="6" borderId="21" xfId="22" applyNumberFormat="1" applyFont="1" applyFill="1" applyBorder="1" applyAlignment="1">
      <alignment horizontal="left" vertical="center" wrapText="1" indent="1"/>
      <protection/>
    </xf>
    <xf numFmtId="0" fontId="75" fillId="21" borderId="21" xfId="22" applyFont="1" applyFill="1" applyBorder="1" applyAlignment="1">
      <alignment vertical="center" wrapText="1"/>
      <protection/>
    </xf>
    <xf numFmtId="0" fontId="75" fillId="0" borderId="21" xfId="22" applyFont="1" applyBorder="1" applyAlignment="1">
      <alignment vertical="center" wrapText="1"/>
      <protection/>
    </xf>
    <xf numFmtId="3" fontId="65" fillId="0" borderId="21" xfId="22" applyNumberFormat="1" applyFont="1" applyBorder="1" applyAlignment="1">
      <alignment horizontal="center" vertical="center" wrapText="1"/>
      <protection/>
    </xf>
    <xf numFmtId="3" fontId="0" fillId="9" borderId="21" xfId="22" applyNumberFormat="1" applyFill="1" applyBorder="1" applyAlignment="1">
      <alignment vertical="center" wrapText="1"/>
      <protection/>
    </xf>
    <xf numFmtId="3" fontId="47" fillId="9" borderId="21" xfId="22" applyNumberFormat="1" applyFont="1" applyFill="1" applyBorder="1" applyAlignment="1">
      <alignment vertical="center" wrapText="1"/>
      <protection/>
    </xf>
    <xf numFmtId="3" fontId="0" fillId="0" borderId="21" xfId="22" applyNumberFormat="1" applyBorder="1" applyAlignment="1">
      <alignment vertical="center" wrapText="1"/>
      <protection/>
    </xf>
    <xf numFmtId="3" fontId="56" fillId="15" borderId="21" xfId="22" applyNumberFormat="1" applyFont="1" applyFill="1" applyBorder="1" applyAlignment="1">
      <alignment vertical="center" wrapText="1"/>
      <protection/>
    </xf>
    <xf numFmtId="3" fontId="62" fillId="0" borderId="21" xfId="22" applyNumberFormat="1" applyFont="1" applyBorder="1" applyAlignment="1">
      <alignment horizontal="center" vertical="center"/>
      <protection/>
    </xf>
    <xf numFmtId="3" fontId="148" fillId="0" borderId="21" xfId="22" applyNumberFormat="1" applyFont="1" applyBorder="1" applyAlignment="1">
      <alignment horizontal="center" vertical="center"/>
      <protection/>
    </xf>
    <xf numFmtId="3" fontId="75" fillId="0" borderId="14" xfId="22" applyNumberFormat="1" applyFont="1" applyBorder="1" applyAlignment="1">
      <alignment horizontal="center" vertical="center" wrapText="1"/>
      <protection/>
    </xf>
    <xf numFmtId="3" fontId="75" fillId="21" borderId="14" xfId="22" applyNumberFormat="1" applyFont="1" applyFill="1" applyBorder="1" applyAlignment="1">
      <alignment horizontal="center" vertical="center" wrapText="1"/>
      <protection/>
    </xf>
    <xf numFmtId="3" fontId="65" fillId="21" borderId="21" xfId="22" applyNumberFormat="1" applyFont="1" applyFill="1" applyBorder="1" applyAlignment="1">
      <alignment vertical="center" wrapText="1"/>
      <protection/>
    </xf>
    <xf numFmtId="0" fontId="75" fillId="0" borderId="21" xfId="22" applyFont="1" applyBorder="1" applyAlignment="1">
      <alignment horizontal="center" vertical="center" wrapText="1"/>
      <protection/>
    </xf>
    <xf numFmtId="0" fontId="75" fillId="21" borderId="21" xfId="22" applyFont="1" applyFill="1" applyBorder="1" applyAlignment="1">
      <alignment horizontal="center" vertical="center" wrapText="1"/>
      <protection/>
    </xf>
    <xf numFmtId="0" fontId="65" fillId="21" borderId="21" xfId="22" applyFont="1" applyFill="1" applyBorder="1" applyAlignment="1">
      <alignment vertical="center" wrapText="1"/>
      <protection/>
    </xf>
    <xf numFmtId="0" fontId="12" fillId="0" borderId="0" xfId="22" applyFont="1" applyAlignment="1">
      <alignment vertical="center" wrapText="1"/>
      <protection/>
    </xf>
    <xf numFmtId="0" fontId="12" fillId="0" borderId="2" xfId="22" applyFont="1" applyBorder="1" applyAlignment="1">
      <alignment vertical="center"/>
      <protection/>
    </xf>
    <xf numFmtId="3" fontId="76" fillId="6" borderId="2" xfId="22" applyNumberFormat="1" applyFont="1" applyFill="1" applyBorder="1" applyAlignment="1">
      <alignment vertical="center" wrapText="1"/>
      <protection/>
    </xf>
    <xf numFmtId="0" fontId="6" fillId="6" borderId="2" xfId="22" applyFont="1" applyFill="1" applyBorder="1" applyAlignment="1">
      <alignment vertical="center" wrapText="1"/>
      <protection/>
    </xf>
    <xf numFmtId="0" fontId="6" fillId="6" borderId="0" xfId="22" applyFont="1" applyFill="1" applyAlignment="1">
      <alignment vertical="center" wrapText="1"/>
      <protection/>
    </xf>
    <xf numFmtId="0" fontId="58" fillId="6" borderId="2" xfId="22" applyFont="1" applyFill="1" applyBorder="1" applyAlignment="1">
      <alignment vertical="center" wrapText="1"/>
      <protection/>
    </xf>
    <xf numFmtId="0" fontId="150" fillId="6" borderId="2" xfId="22" applyFont="1" applyFill="1" applyBorder="1" applyAlignment="1">
      <alignment vertical="center" wrapText="1"/>
      <protection/>
    </xf>
    <xf numFmtId="9" fontId="76" fillId="0" borderId="2" xfId="15" applyFont="1" applyBorder="1" applyAlignment="1">
      <alignment vertical="center"/>
    </xf>
    <xf numFmtId="3" fontId="0" fillId="19" borderId="20" xfId="22" applyNumberFormat="1" applyFill="1" applyBorder="1" applyAlignment="1">
      <alignment horizontal="center" vertical="center" wrapText="1"/>
      <protection/>
    </xf>
    <xf numFmtId="3" fontId="0" fillId="19" borderId="21" xfId="22" applyNumberFormat="1" applyFill="1" applyBorder="1" applyAlignment="1">
      <alignment vertical="center" wrapText="1"/>
      <protection/>
    </xf>
    <xf numFmtId="3" fontId="2" fillId="19" borderId="21" xfId="22" applyNumberFormat="1" applyFont="1" applyFill="1" applyBorder="1" applyAlignment="1">
      <alignment horizontal="center" vertical="center"/>
      <protection/>
    </xf>
    <xf numFmtId="3" fontId="2" fillId="19" borderId="46" xfId="22" applyNumberFormat="1" applyFont="1" applyFill="1" applyBorder="1" applyAlignment="1">
      <alignment horizontal="center" vertical="center"/>
      <protection/>
    </xf>
    <xf numFmtId="3" fontId="0" fillId="0" borderId="20" xfId="22" applyNumberFormat="1" applyBorder="1" applyAlignment="1">
      <alignment horizontal="center" vertical="center"/>
      <protection/>
    </xf>
    <xf numFmtId="3" fontId="32" fillId="0" borderId="21" xfId="22" applyNumberFormat="1" applyFont="1" applyBorder="1" applyAlignment="1">
      <alignment horizontal="left" vertical="center" wrapText="1" indent="2"/>
      <protection/>
    </xf>
    <xf numFmtId="3" fontId="0" fillId="0" borderId="21" xfId="22" applyNumberFormat="1" applyBorder="1" applyAlignment="1">
      <alignment horizontal="center" vertical="center" wrapText="1"/>
      <protection/>
    </xf>
    <xf numFmtId="3" fontId="0" fillId="0" borderId="46" xfId="22" applyNumberFormat="1" applyBorder="1" applyAlignment="1">
      <alignment horizontal="center" vertical="center" wrapText="1"/>
      <protection/>
    </xf>
    <xf numFmtId="3" fontId="32" fillId="8" borderId="12" xfId="22" applyNumberFormat="1" applyFont="1" applyFill="1" applyBorder="1" applyAlignment="1">
      <alignment vertical="center" wrapText="1"/>
      <protection/>
    </xf>
    <xf numFmtId="3" fontId="0" fillId="19" borderId="20" xfId="22" applyNumberFormat="1" applyFill="1" applyBorder="1" applyAlignment="1">
      <alignment horizontal="center" vertical="center"/>
      <protection/>
    </xf>
    <xf numFmtId="3" fontId="2" fillId="19" borderId="21" xfId="22" applyNumberFormat="1" applyFont="1" applyFill="1" applyBorder="1" applyAlignment="1">
      <alignment horizontal="center" vertical="center" wrapText="1"/>
      <protection/>
    </xf>
    <xf numFmtId="3" fontId="2" fillId="19" borderId="46" xfId="22" applyNumberFormat="1" applyFont="1" applyFill="1" applyBorder="1" applyAlignment="1">
      <alignment horizontal="center" vertical="center" wrapText="1"/>
      <protection/>
    </xf>
    <xf numFmtId="3" fontId="32" fillId="0" borderId="23" xfId="22" applyNumberFormat="1" applyFont="1" applyBorder="1" applyAlignment="1">
      <alignment horizontal="left" vertical="center" wrapText="1" indent="2"/>
      <protection/>
    </xf>
    <xf numFmtId="3" fontId="0" fillId="22" borderId="46" xfId="22" applyNumberFormat="1" applyFill="1" applyBorder="1" applyAlignment="1">
      <alignment horizontal="center" vertical="center" wrapText="1"/>
      <protection/>
    </xf>
    <xf numFmtId="3" fontId="2" fillId="0" borderId="20" xfId="22" applyNumberFormat="1" applyFont="1" applyBorder="1" applyAlignment="1">
      <alignment horizontal="center" vertical="center"/>
      <protection/>
    </xf>
    <xf numFmtId="3" fontId="2" fillId="0" borderId="21" xfId="22" applyNumberFormat="1" applyFont="1" applyBorder="1" applyAlignment="1">
      <alignment vertical="center" wrapText="1"/>
      <protection/>
    </xf>
    <xf numFmtId="3" fontId="0" fillId="8" borderId="12" xfId="22" applyNumberFormat="1" applyFill="1" applyBorder="1" applyAlignment="1">
      <alignment vertical="center"/>
      <protection/>
    </xf>
    <xf numFmtId="3" fontId="0" fillId="8" borderId="13" xfId="22" applyNumberFormat="1" applyFill="1" applyBorder="1" applyAlignment="1">
      <alignment vertical="center"/>
      <protection/>
    </xf>
    <xf numFmtId="3" fontId="0" fillId="8" borderId="21" xfId="22" applyNumberFormat="1" applyFill="1" applyBorder="1" applyAlignment="1">
      <alignment vertical="center"/>
      <protection/>
    </xf>
    <xf numFmtId="3" fontId="2" fillId="0" borderId="46" xfId="22" applyNumberFormat="1" applyFont="1" applyBorder="1" applyAlignment="1">
      <alignment horizontal="center" vertical="center"/>
      <protection/>
    </xf>
    <xf numFmtId="3" fontId="0" fillId="8" borderId="12" xfId="22" applyNumberFormat="1" applyFill="1" applyBorder="1" applyAlignment="1">
      <alignment vertical="center" wrapText="1"/>
      <protection/>
    </xf>
    <xf numFmtId="3" fontId="2" fillId="8" borderId="12" xfId="22" applyNumberFormat="1" applyFont="1" applyFill="1" applyBorder="1" applyAlignment="1">
      <alignment vertical="center" wrapText="1"/>
      <protection/>
    </xf>
    <xf numFmtId="3" fontId="2" fillId="8" borderId="13" xfId="22" applyNumberFormat="1" applyFont="1" applyFill="1" applyBorder="1" applyAlignment="1">
      <alignment vertical="center" wrapText="1"/>
      <protection/>
    </xf>
    <xf numFmtId="3" fontId="2" fillId="8" borderId="13" xfId="22" applyNumberFormat="1" applyFont="1" applyFill="1" applyBorder="1" applyAlignment="1">
      <alignment horizontal="center" vertical="center" wrapText="1"/>
      <protection/>
    </xf>
    <xf numFmtId="3" fontId="0" fillId="8" borderId="12" xfId="22" applyNumberFormat="1" applyFill="1" applyBorder="1" applyAlignment="1">
      <alignment horizontal="center" vertical="center" wrapText="1"/>
      <protection/>
    </xf>
    <xf numFmtId="3" fontId="2" fillId="19" borderId="13" xfId="22" applyNumberFormat="1" applyFont="1" applyFill="1" applyBorder="1" applyAlignment="1">
      <alignment horizontal="center" vertical="center" wrapText="1"/>
      <protection/>
    </xf>
    <xf numFmtId="3" fontId="58" fillId="0" borderId="21" xfId="22" applyNumberFormat="1" applyFont="1" applyBorder="1" applyAlignment="1">
      <alignment horizontal="left" vertical="center" wrapText="1" indent="2"/>
      <protection/>
    </xf>
    <xf numFmtId="3" fontId="0" fillId="0" borderId="13" xfId="22" applyNumberFormat="1" applyBorder="1" applyAlignment="1">
      <alignment horizontal="center" vertical="center" wrapText="1"/>
      <protection/>
    </xf>
    <xf numFmtId="3" fontId="32" fillId="0" borderId="21" xfId="22" applyNumberFormat="1" applyFont="1" applyBorder="1" applyAlignment="1">
      <alignment horizontal="left" vertical="center" wrapText="1" indent="4"/>
      <protection/>
    </xf>
    <xf numFmtId="3" fontId="0" fillId="8" borderId="13" xfId="22" applyNumberFormat="1" applyFill="1" applyBorder="1" applyAlignment="1">
      <alignment vertical="center" wrapText="1"/>
      <protection/>
    </xf>
    <xf numFmtId="3" fontId="0" fillId="10" borderId="46" xfId="22" applyNumberFormat="1" applyFill="1" applyBorder="1" applyAlignment="1">
      <alignment horizontal="center" vertical="center" wrapText="1"/>
      <protection/>
    </xf>
    <xf numFmtId="3" fontId="0" fillId="22" borderId="12" xfId="22" applyNumberFormat="1" applyFill="1" applyBorder="1" applyAlignment="1">
      <alignment vertical="center" wrapText="1"/>
      <protection/>
    </xf>
    <xf numFmtId="3" fontId="2" fillId="10" borderId="13" xfId="22" applyNumberFormat="1" applyFont="1" applyFill="1" applyBorder="1" applyAlignment="1">
      <alignment horizontal="center" vertical="center" wrapText="1"/>
      <protection/>
    </xf>
    <xf numFmtId="3" fontId="2" fillId="10" borderId="46" xfId="22" applyNumberFormat="1" applyFont="1" applyFill="1" applyBorder="1" applyAlignment="1" quotePrefix="1">
      <alignment horizontal="center" vertical="center" wrapText="1"/>
      <protection/>
    </xf>
    <xf numFmtId="3" fontId="0" fillId="8" borderId="13" xfId="22" applyNumberFormat="1" applyFill="1" applyBorder="1" applyAlignment="1">
      <alignment horizontal="center" vertical="center"/>
      <protection/>
    </xf>
    <xf numFmtId="3" fontId="32" fillId="8" borderId="13" xfId="22" applyNumberFormat="1" applyFont="1" applyFill="1" applyBorder="1" applyAlignment="1">
      <alignment horizontal="center" vertical="center" wrapText="1"/>
      <protection/>
    </xf>
    <xf numFmtId="3" fontId="32" fillId="8" borderId="21" xfId="22" applyNumberFormat="1" applyFont="1" applyFill="1" applyBorder="1" applyAlignment="1">
      <alignment horizontal="center" vertical="center" wrapText="1"/>
      <protection/>
    </xf>
    <xf numFmtId="3" fontId="2" fillId="19" borderId="12" xfId="22" applyNumberFormat="1" applyFont="1" applyFill="1" applyBorder="1" applyAlignment="1">
      <alignment horizontal="center" vertical="center" wrapText="1"/>
      <protection/>
    </xf>
    <xf numFmtId="3" fontId="0" fillId="0" borderId="12" xfId="22" applyNumberFormat="1" applyBorder="1" applyAlignment="1">
      <alignment horizontal="center" vertical="center" wrapText="1"/>
      <protection/>
    </xf>
    <xf numFmtId="3" fontId="0" fillId="0" borderId="12" xfId="22" applyNumberFormat="1" applyBorder="1" applyAlignment="1">
      <alignment horizontal="center" vertical="center"/>
      <protection/>
    </xf>
    <xf numFmtId="3" fontId="0" fillId="0" borderId="13" xfId="22" applyNumberFormat="1" applyBorder="1" applyAlignment="1">
      <alignment horizontal="center" vertical="center"/>
      <protection/>
    </xf>
    <xf numFmtId="3" fontId="0" fillId="10" borderId="12" xfId="22" applyNumberFormat="1" applyFill="1" applyBorder="1" applyAlignment="1">
      <alignment horizontal="center" vertical="center" wrapText="1"/>
      <protection/>
    </xf>
    <xf numFmtId="3" fontId="2" fillId="19" borderId="12" xfId="22" applyNumberFormat="1" applyFont="1" applyFill="1" applyBorder="1" applyAlignment="1">
      <alignment horizontal="center" vertical="top" wrapText="1"/>
      <protection/>
    </xf>
    <xf numFmtId="3" fontId="2" fillId="19" borderId="12" xfId="22" applyNumberFormat="1" applyFont="1" applyFill="1" applyBorder="1" applyAlignment="1" quotePrefix="1">
      <alignment horizontal="center" vertical="center" wrapText="1"/>
      <protection/>
    </xf>
    <xf numFmtId="3" fontId="6" fillId="10" borderId="12" xfId="22" applyNumberFormat="1" applyFont="1" applyFill="1" applyBorder="1" applyAlignment="1">
      <alignment horizontal="center" vertical="center" wrapText="1"/>
      <protection/>
    </xf>
    <xf numFmtId="3" fontId="6" fillId="10" borderId="13" xfId="22" applyNumberFormat="1" applyFont="1" applyFill="1" applyBorder="1" applyAlignment="1">
      <alignment horizontal="center" vertical="center" wrapText="1"/>
      <protection/>
    </xf>
    <xf numFmtId="3" fontId="2" fillId="10" borderId="12" xfId="22" applyNumberFormat="1" applyFont="1" applyFill="1" applyBorder="1" applyAlignment="1">
      <alignment horizontal="center" vertical="center" wrapText="1"/>
      <protection/>
    </xf>
    <xf numFmtId="9" fontId="0" fillId="0" borderId="14" xfId="15" applyFont="1" applyBorder="1" applyAlignment="1">
      <alignment horizontal="center" vertical="center"/>
    </xf>
    <xf numFmtId="0" fontId="23" fillId="0" borderId="2" xfId="22" applyFont="1" applyBorder="1" applyAlignment="1">
      <alignment horizontal="center" vertical="center" wrapText="1"/>
      <protection/>
    </xf>
    <xf numFmtId="3" fontId="76" fillId="0" borderId="2" xfId="22" applyNumberFormat="1" applyFont="1" applyBorder="1" quotePrefix="1">
      <alignment/>
      <protection/>
    </xf>
    <xf numFmtId="3" fontId="53" fillId="0" borderId="0" xfId="22" applyNumberFormat="1" applyFont="1">
      <alignment/>
      <protection/>
    </xf>
    <xf numFmtId="3" fontId="74" fillId="0" borderId="13" xfId="22" applyNumberFormat="1" applyFont="1" applyBorder="1" applyAlignment="1">
      <alignment horizontal="center" vertical="center"/>
      <protection/>
    </xf>
    <xf numFmtId="3" fontId="74" fillId="0" borderId="14" xfId="22" applyNumberFormat="1" applyFont="1" applyBorder="1" applyAlignment="1">
      <alignment horizontal="center" vertical="center"/>
      <protection/>
    </xf>
    <xf numFmtId="3" fontId="65" fillId="0" borderId="25" xfId="22" applyNumberFormat="1" applyFont="1" applyBorder="1" applyAlignment="1">
      <alignment vertical="center"/>
      <protection/>
    </xf>
    <xf numFmtId="3" fontId="65" fillId="0" borderId="0" xfId="22" applyNumberFormat="1" applyFont="1" applyAlignment="1">
      <alignment vertical="center" wrapText="1"/>
      <protection/>
    </xf>
    <xf numFmtId="3" fontId="65" fillId="0" borderId="11" xfId="22" applyNumberFormat="1" applyFont="1" applyBorder="1" applyAlignment="1">
      <alignment vertical="center" wrapText="1"/>
      <protection/>
    </xf>
    <xf numFmtId="3" fontId="65" fillId="10" borderId="25" xfId="22" applyNumberFormat="1" applyFont="1" applyFill="1" applyBorder="1" applyAlignment="1">
      <alignment vertical="center" wrapText="1"/>
      <protection/>
    </xf>
    <xf numFmtId="3" fontId="65" fillId="0" borderId="16" xfId="22" applyNumberFormat="1" applyFont="1" applyBorder="1" applyAlignment="1">
      <alignment vertical="center"/>
      <protection/>
    </xf>
    <xf numFmtId="3" fontId="65" fillId="0" borderId="47" xfId="22" applyNumberFormat="1" applyFont="1" applyBorder="1" applyAlignment="1">
      <alignment vertical="center"/>
      <protection/>
    </xf>
    <xf numFmtId="3" fontId="65" fillId="0" borderId="18" xfId="22" applyNumberFormat="1" applyFont="1" applyBorder="1" applyAlignment="1">
      <alignment vertical="center" wrapText="1"/>
      <protection/>
    </xf>
    <xf numFmtId="3" fontId="65" fillId="0" borderId="14" xfId="22" applyNumberFormat="1" applyFont="1" applyBorder="1" applyAlignment="1">
      <alignment vertical="center" wrapText="1"/>
      <protection/>
    </xf>
    <xf numFmtId="3" fontId="65" fillId="10" borderId="0" xfId="22" applyNumberFormat="1" applyFont="1" applyFill="1" applyAlignment="1">
      <alignment vertical="top" wrapText="1"/>
      <protection/>
    </xf>
    <xf numFmtId="3" fontId="71" fillId="0" borderId="17" xfId="22" applyNumberFormat="1" applyFont="1" applyBorder="1" applyAlignment="1">
      <alignment horizontal="center" vertical="center" wrapText="1"/>
      <protection/>
    </xf>
    <xf numFmtId="3" fontId="65" fillId="10" borderId="0" xfId="22" applyNumberFormat="1" applyFont="1" applyFill="1" applyAlignment="1">
      <alignment vertical="center" wrapText="1"/>
      <protection/>
    </xf>
    <xf numFmtId="3" fontId="65" fillId="10" borderId="11" xfId="22" applyNumberFormat="1" applyFont="1" applyFill="1" applyBorder="1" applyAlignment="1">
      <alignment vertical="center" wrapText="1"/>
      <protection/>
    </xf>
    <xf numFmtId="3" fontId="65" fillId="0" borderId="22" xfId="22" applyNumberFormat="1" applyFont="1" applyBorder="1" applyAlignment="1">
      <alignment horizontal="center" vertical="center" wrapText="1"/>
      <protection/>
    </xf>
    <xf numFmtId="3" fontId="65" fillId="0" borderId="21" xfId="22" applyNumberFormat="1" applyFont="1" applyBorder="1" applyAlignment="1">
      <alignment vertical="center" wrapText="1"/>
      <protection/>
    </xf>
    <xf numFmtId="3" fontId="65" fillId="8" borderId="21" xfId="22" applyNumberFormat="1" applyFont="1" applyFill="1" applyBorder="1" applyAlignment="1">
      <alignment vertical="center" wrapText="1"/>
      <protection/>
    </xf>
    <xf numFmtId="3" fontId="74" fillId="8" borderId="21" xfId="22" applyNumberFormat="1" applyFont="1" applyFill="1" applyBorder="1" applyAlignment="1">
      <alignment vertical="center"/>
      <protection/>
    </xf>
    <xf numFmtId="3" fontId="80" fillId="0" borderId="21" xfId="22" applyNumberFormat="1" applyFont="1" applyBorder="1" applyAlignment="1">
      <alignment horizontal="left" vertical="center" wrapText="1" indent="1"/>
      <protection/>
    </xf>
    <xf numFmtId="3" fontId="74" fillId="0" borderId="21" xfId="22" applyNumberFormat="1" applyFont="1" applyBorder="1" applyAlignment="1">
      <alignment horizontal="center" vertical="center" wrapText="1"/>
      <protection/>
    </xf>
    <xf numFmtId="3" fontId="74" fillId="0" borderId="21" xfId="22" applyNumberFormat="1" applyFont="1" applyBorder="1" applyAlignment="1">
      <alignment vertical="center"/>
      <protection/>
    </xf>
    <xf numFmtId="3" fontId="151" fillId="0" borderId="2" xfId="22" applyNumberFormat="1" applyFont="1" applyBorder="1" applyAlignment="1">
      <alignment horizontal="center" vertical="center" wrapText="1"/>
      <protection/>
    </xf>
    <xf numFmtId="3" fontId="151" fillId="0" borderId="7" xfId="22" applyNumberFormat="1" applyFont="1" applyBorder="1" applyAlignment="1">
      <alignment horizontal="center" vertical="center" wrapText="1"/>
      <protection/>
    </xf>
    <xf numFmtId="3" fontId="151" fillId="18" borderId="2" xfId="22" applyNumberFormat="1" applyFont="1" applyFill="1" applyBorder="1" applyAlignment="1">
      <alignment horizontal="center" vertical="center" wrapText="1"/>
      <protection/>
    </xf>
    <xf numFmtId="3" fontId="47" fillId="0" borderId="2" xfId="22" applyNumberFormat="1" applyFont="1" applyBorder="1" applyAlignment="1">
      <alignment horizontal="center" vertical="center" wrapText="1"/>
      <protection/>
    </xf>
    <xf numFmtId="3" fontId="151" fillId="0" borderId="3" xfId="22" applyNumberFormat="1" applyFont="1" applyBorder="1" applyAlignment="1">
      <alignment horizontal="center" vertical="center" wrapText="1"/>
      <protection/>
    </xf>
    <xf numFmtId="3" fontId="151" fillId="0" borderId="27" xfId="22" applyNumberFormat="1" applyFont="1" applyBorder="1" applyAlignment="1">
      <alignment horizontal="center" vertical="center" wrapText="1"/>
      <protection/>
    </xf>
    <xf numFmtId="3" fontId="44" fillId="0" borderId="2" xfId="27" applyFont="1" applyFill="1" applyAlignment="1" applyProtection="1">
      <alignment horizontal="center" vertical="center"/>
      <protection locked="0"/>
    </xf>
    <xf numFmtId="3" fontId="44" fillId="18" borderId="2" xfId="27" applyFont="1" applyFill="1" applyAlignment="1" applyProtection="1">
      <alignment horizontal="center" vertical="center"/>
      <protection locked="0"/>
    </xf>
    <xf numFmtId="3" fontId="44" fillId="18" borderId="9" xfId="27" applyFont="1" applyFill="1" applyBorder="1" applyAlignment="1" applyProtection="1">
      <alignment horizontal="center" vertical="center"/>
      <protection locked="0"/>
    </xf>
    <xf numFmtId="3" fontId="44" fillId="0" borderId="9" xfId="27" applyFont="1" applyFill="1" applyBorder="1" applyAlignment="1" applyProtection="1">
      <alignment horizontal="center" vertical="center"/>
      <protection locked="0"/>
    </xf>
    <xf numFmtId="3" fontId="152" fillId="18" borderId="2" xfId="27" applyFont="1" applyFill="1" applyAlignment="1" applyProtection="1">
      <alignment horizontal="center" vertical="center"/>
      <protection locked="0"/>
    </xf>
    <xf numFmtId="3" fontId="152" fillId="18" borderId="9" xfId="27" applyFont="1" applyFill="1" applyBorder="1" applyAlignment="1" applyProtection="1">
      <alignment horizontal="center" vertical="center"/>
      <protection locked="0"/>
    </xf>
    <xf numFmtId="0" fontId="5" fillId="2" borderId="2" xfId="24" applyFont="1" applyFill="1" applyBorder="1" applyAlignment="1">
      <alignment horizontal="left" vertical="top"/>
      <protection/>
    </xf>
    <xf numFmtId="0" fontId="5" fillId="0" borderId="2" xfId="24" applyFont="1" applyBorder="1" applyAlignment="1">
      <alignment horizontal="left" vertical="top"/>
      <protection/>
    </xf>
    <xf numFmtId="0" fontId="5" fillId="0" borderId="2" xfId="15" applyNumberFormat="1" applyFont="1" applyFill="1" applyBorder="1" applyAlignment="1" applyProtection="1">
      <alignment horizontal="center" vertical="center" wrapText="1"/>
      <protection locked="0"/>
    </xf>
    <xf numFmtId="4" fontId="5" fillId="0" borderId="2" xfId="15" applyNumberFormat="1" applyFont="1" applyFill="1" applyBorder="1" applyAlignment="1" applyProtection="1">
      <alignment horizontal="center" vertical="center" wrapText="1"/>
      <protection locked="0"/>
    </xf>
    <xf numFmtId="3" fontId="12" fillId="0" borderId="2" xfId="22" applyNumberFormat="1" applyFont="1" applyBorder="1" applyAlignment="1">
      <alignment vertical="center" wrapText="1"/>
      <protection/>
    </xf>
    <xf numFmtId="3" fontId="13" fillId="0" borderId="2" xfId="22" applyNumberFormat="1" applyFont="1" applyBorder="1" applyAlignment="1">
      <alignment vertical="center" wrapText="1"/>
      <protection/>
    </xf>
    <xf numFmtId="0" fontId="153" fillId="0" borderId="0" xfId="22" applyFont="1" applyAlignment="1">
      <alignment horizontal="left"/>
      <protection/>
    </xf>
    <xf numFmtId="0" fontId="0" fillId="10" borderId="0" xfId="22" applyFill="1">
      <alignment/>
      <protection/>
    </xf>
    <xf numFmtId="0" fontId="0" fillId="10" borderId="0" xfId="22" applyFill="1" applyAlignment="1">
      <alignment horizontal="center"/>
      <protection/>
    </xf>
    <xf numFmtId="0" fontId="0" fillId="10" borderId="0" xfId="22" applyFill="1" applyAlignment="1">
      <alignment horizontal="center" vertical="center" wrapText="1"/>
      <protection/>
    </xf>
    <xf numFmtId="0" fontId="7" fillId="23" borderId="2" xfId="22" applyFont="1" applyFill="1" applyBorder="1" applyAlignment="1">
      <alignment horizontal="center" vertical="center" wrapText="1"/>
      <protection/>
    </xf>
    <xf numFmtId="0" fontId="6" fillId="7" borderId="2" xfId="22" applyFont="1" applyFill="1" applyBorder="1" applyAlignment="1">
      <alignment horizontal="justify" vertical="center" wrapText="1"/>
      <protection/>
    </xf>
    <xf numFmtId="0" fontId="6" fillId="0" borderId="2" xfId="22" applyFont="1" applyBorder="1" applyAlignment="1">
      <alignment horizontal="justify" vertical="center" wrapText="1"/>
      <protection/>
    </xf>
    <xf numFmtId="0" fontId="0" fillId="23" borderId="2" xfId="22" applyFill="1" applyBorder="1" applyAlignment="1">
      <alignment horizontal="center" vertical="center" wrapText="1"/>
      <protection/>
    </xf>
    <xf numFmtId="0" fontId="0" fillId="10" borderId="0" xfId="22" applyFill="1" applyAlignment="1">
      <alignment horizontal="justify" vertical="center" wrapText="1"/>
      <protection/>
    </xf>
    <xf numFmtId="0" fontId="6" fillId="0" borderId="7" xfId="22" applyFont="1" applyBorder="1" applyAlignment="1">
      <alignment vertical="center" wrapText="1"/>
      <protection/>
    </xf>
    <xf numFmtId="0" fontId="154" fillId="0" borderId="2" xfId="22" applyFont="1" applyBorder="1" applyAlignment="1">
      <alignment vertical="center" wrapText="1"/>
      <protection/>
    </xf>
    <xf numFmtId="0" fontId="7" fillId="7" borderId="2" xfId="22" applyFont="1" applyFill="1" applyBorder="1" applyAlignment="1">
      <alignment horizontal="center" vertical="center" wrapText="1"/>
      <protection/>
    </xf>
    <xf numFmtId="0" fontId="7" fillId="7" borderId="2" xfId="22" applyFont="1" applyFill="1" applyBorder="1" applyAlignment="1">
      <alignment horizontal="justify" vertical="center" wrapText="1"/>
      <protection/>
    </xf>
    <xf numFmtId="0" fontId="6" fillId="0" borderId="7" xfId="22" applyFont="1" applyBorder="1" applyAlignment="1">
      <alignment horizontal="left" vertical="center" wrapText="1"/>
      <protection/>
    </xf>
    <xf numFmtId="0" fontId="6" fillId="0" borderId="0" xfId="22" applyFont="1" applyAlignment="1">
      <alignment horizontal="center"/>
      <protection/>
    </xf>
    <xf numFmtId="0" fontId="6" fillId="23" borderId="2" xfId="22" applyFont="1" applyFill="1" applyBorder="1" applyAlignment="1">
      <alignment horizontal="center" vertical="center"/>
      <protection/>
    </xf>
    <xf numFmtId="0" fontId="6" fillId="23" borderId="2" xfId="22" applyFont="1" applyFill="1" applyBorder="1" applyAlignment="1">
      <alignment horizontal="justify" vertical="center" wrapText="1"/>
      <protection/>
    </xf>
    <xf numFmtId="0" fontId="6" fillId="23" borderId="2" xfId="22" applyFont="1" applyFill="1" applyBorder="1" applyAlignment="1">
      <alignment horizontal="center" vertical="center" wrapText="1"/>
      <protection/>
    </xf>
    <xf numFmtId="0" fontId="6" fillId="0" borderId="2" xfId="22" applyFont="1" applyBorder="1" applyAlignment="1">
      <alignment horizontal="left" vertical="center" wrapText="1" indent="3"/>
      <protection/>
    </xf>
    <xf numFmtId="0" fontId="6" fillId="0" borderId="2" xfId="22" applyFont="1" applyBorder="1" applyAlignment="1">
      <alignment horizontal="left" vertical="center" wrapText="1" indent="2"/>
      <protection/>
    </xf>
    <xf numFmtId="0" fontId="2" fillId="23" borderId="2" xfId="22" applyFont="1" applyFill="1" applyBorder="1" applyAlignment="1">
      <alignment horizontal="center" vertical="center" wrapText="1"/>
      <protection/>
    </xf>
    <xf numFmtId="0" fontId="0" fillId="0" borderId="2" xfId="22" applyBorder="1" applyAlignment="1">
      <alignment horizontal="left" vertical="center" wrapText="1" indent="3"/>
      <protection/>
    </xf>
    <xf numFmtId="0" fontId="53" fillId="0" borderId="2" xfId="22" applyFont="1" applyBorder="1" applyAlignment="1">
      <alignment horizontal="left" vertical="center" wrapText="1" indent="4"/>
      <protection/>
    </xf>
    <xf numFmtId="0" fontId="76" fillId="10" borderId="0" xfId="22" applyFont="1" applyFill="1">
      <alignment/>
      <protection/>
    </xf>
    <xf numFmtId="0" fontId="153" fillId="10" borderId="0" xfId="22" applyFont="1" applyFill="1" applyAlignment="1">
      <alignment horizontal="left"/>
      <protection/>
    </xf>
    <xf numFmtId="0" fontId="64" fillId="10" borderId="7" xfId="22" applyFont="1" applyFill="1" applyBorder="1" applyAlignment="1">
      <alignment vertical="center" wrapText="1"/>
      <protection/>
    </xf>
    <xf numFmtId="0" fontId="76" fillId="10" borderId="2" xfId="22" applyFont="1" applyFill="1" applyBorder="1" applyAlignment="1">
      <alignment horizontal="center"/>
      <protection/>
    </xf>
    <xf numFmtId="0" fontId="64" fillId="10" borderId="28" xfId="22" applyFont="1" applyFill="1" applyBorder="1" applyAlignment="1">
      <alignment vertical="center" wrapText="1"/>
      <protection/>
    </xf>
    <xf numFmtId="0" fontId="155" fillId="10" borderId="1" xfId="22" applyFont="1" applyFill="1" applyBorder="1" applyAlignment="1">
      <alignment vertical="center" wrapText="1"/>
      <protection/>
    </xf>
    <xf numFmtId="0" fontId="76" fillId="10" borderId="7" xfId="22" applyFont="1" applyFill="1" applyBorder="1" applyAlignment="1">
      <alignment vertical="center" wrapText="1"/>
      <protection/>
    </xf>
    <xf numFmtId="0" fontId="76" fillId="10" borderId="27" xfId="22" applyFont="1" applyFill="1" applyBorder="1" applyAlignment="1">
      <alignment vertical="center" wrapText="1"/>
      <protection/>
    </xf>
    <xf numFmtId="0" fontId="76" fillId="10" borderId="28" xfId="22" applyFont="1" applyFill="1" applyBorder="1" applyAlignment="1">
      <alignment vertical="center" wrapText="1"/>
      <protection/>
    </xf>
    <xf numFmtId="0" fontId="156" fillId="10" borderId="28" xfId="22" applyFont="1" applyFill="1" applyBorder="1" applyAlignment="1">
      <alignment vertical="center" wrapText="1"/>
      <protection/>
    </xf>
    <xf numFmtId="0" fontId="48" fillId="10" borderId="27" xfId="22" applyFont="1" applyFill="1" applyBorder="1" applyAlignment="1">
      <alignment horizontal="center" vertical="center" wrapText="1"/>
      <protection/>
    </xf>
    <xf numFmtId="0" fontId="76" fillId="10" borderId="2" xfId="22" applyFont="1" applyFill="1" applyBorder="1">
      <alignment/>
      <protection/>
    </xf>
    <xf numFmtId="0" fontId="64" fillId="10" borderId="2" xfId="22" applyFont="1" applyFill="1" applyBorder="1" applyAlignment="1">
      <alignment horizontal="left" vertical="center" wrapText="1"/>
      <protection/>
    </xf>
    <xf numFmtId="0" fontId="76" fillId="10" borderId="2" xfId="22" applyFont="1" applyFill="1" applyBorder="1" applyAlignment="1">
      <alignment horizontal="left" vertical="center" indent="1"/>
      <protection/>
    </xf>
    <xf numFmtId="0" fontId="112" fillId="10" borderId="2" xfId="22" applyFont="1" applyFill="1" applyBorder="1" applyAlignment="1">
      <alignment horizontal="left" vertical="center" indent="3"/>
      <protection/>
    </xf>
    <xf numFmtId="0" fontId="112" fillId="10" borderId="2" xfId="22" applyFont="1" applyFill="1" applyBorder="1" applyAlignment="1">
      <alignment horizontal="left" vertical="center" wrapText="1" indent="3"/>
      <protection/>
    </xf>
    <xf numFmtId="0" fontId="157" fillId="10" borderId="0" xfId="22" applyFont="1" applyFill="1">
      <alignment/>
      <protection/>
    </xf>
    <xf numFmtId="0" fontId="48" fillId="10" borderId="2" xfId="22" applyFont="1" applyFill="1" applyBorder="1" applyAlignment="1">
      <alignment horizontal="left" vertical="center" indent="1"/>
      <protection/>
    </xf>
    <xf numFmtId="0" fontId="48" fillId="10" borderId="0" xfId="22" applyFont="1" applyFill="1">
      <alignment/>
      <protection/>
    </xf>
    <xf numFmtId="0" fontId="104" fillId="10" borderId="2" xfId="22" applyFont="1" applyFill="1" applyBorder="1" applyAlignment="1">
      <alignment horizontal="left" vertical="center" wrapText="1"/>
      <protection/>
    </xf>
    <xf numFmtId="0" fontId="48" fillId="10" borderId="2" xfId="22" applyFont="1" applyFill="1" applyBorder="1" applyAlignment="1">
      <alignment horizontal="left" vertical="center" wrapText="1" indent="1"/>
      <protection/>
    </xf>
    <xf numFmtId="0" fontId="48" fillId="10" borderId="2" xfId="22" applyFont="1" applyFill="1" applyBorder="1" applyAlignment="1">
      <alignment horizontal="left" vertical="center"/>
      <protection/>
    </xf>
    <xf numFmtId="0" fontId="48" fillId="10" borderId="31" xfId="22" applyFont="1" applyFill="1" applyBorder="1" applyAlignment="1">
      <alignment horizontal="left" vertical="center"/>
      <protection/>
    </xf>
    <xf numFmtId="0" fontId="76" fillId="10" borderId="0" xfId="22" applyFont="1" applyFill="1" applyAlignment="1">
      <alignment horizontal="center" vertical="center"/>
      <protection/>
    </xf>
    <xf numFmtId="0" fontId="76" fillId="10" borderId="0" xfId="22" applyFont="1" applyFill="1" applyAlignment="1">
      <alignment vertical="center"/>
      <protection/>
    </xf>
    <xf numFmtId="0" fontId="64" fillId="10" borderId="0" xfId="22" applyFont="1" applyFill="1">
      <alignment/>
      <protection/>
    </xf>
    <xf numFmtId="0" fontId="76" fillId="10" borderId="0" xfId="22" applyFont="1" applyFill="1" applyAlignment="1">
      <alignment vertical="center" wrapText="1"/>
      <protection/>
    </xf>
    <xf numFmtId="0" fontId="76" fillId="10" borderId="0" xfId="22" applyFont="1" applyFill="1" applyAlignment="1">
      <alignment wrapText="1"/>
      <protection/>
    </xf>
    <xf numFmtId="0" fontId="158" fillId="10" borderId="0" xfId="22" applyFont="1" applyFill="1" applyAlignment="1">
      <alignment horizontal="center" vertical="center" wrapText="1"/>
      <protection/>
    </xf>
    <xf numFmtId="0" fontId="158" fillId="10" borderId="28" xfId="22" applyFont="1" applyFill="1" applyBorder="1" applyAlignment="1">
      <alignment horizontal="center" vertical="center" wrapText="1"/>
      <protection/>
    </xf>
    <xf numFmtId="0" fontId="76" fillId="10" borderId="8" xfId="22" applyFont="1" applyFill="1" applyBorder="1" applyAlignment="1">
      <alignment vertical="center" wrapText="1"/>
      <protection/>
    </xf>
    <xf numFmtId="0" fontId="158" fillId="10" borderId="8" xfId="22" applyFont="1" applyFill="1" applyBorder="1" applyAlignment="1">
      <alignment horizontal="center" vertical="center" wrapText="1"/>
      <protection/>
    </xf>
    <xf numFmtId="0" fontId="158" fillId="10" borderId="2" xfId="22" applyFont="1" applyFill="1" applyBorder="1" applyAlignment="1">
      <alignment horizontal="center" vertical="center" wrapText="1"/>
      <protection/>
    </xf>
    <xf numFmtId="0" fontId="158" fillId="10" borderId="8" xfId="22" applyFont="1" applyFill="1" applyBorder="1" applyAlignment="1">
      <alignment vertical="center" wrapText="1"/>
      <protection/>
    </xf>
    <xf numFmtId="0" fontId="76" fillId="10" borderId="2" xfId="22" applyFont="1" applyFill="1" applyBorder="1" applyAlignment="1">
      <alignment wrapText="1"/>
      <protection/>
    </xf>
    <xf numFmtId="0" fontId="104" fillId="10" borderId="8" xfId="22" applyFont="1" applyFill="1" applyBorder="1" applyAlignment="1">
      <alignment vertical="center" wrapText="1"/>
      <protection/>
    </xf>
    <xf numFmtId="0" fontId="48" fillId="10" borderId="2" xfId="22" applyFont="1" applyFill="1" applyBorder="1" applyAlignment="1">
      <alignment horizontal="left" indent="1"/>
      <protection/>
    </xf>
    <xf numFmtId="0" fontId="48" fillId="10" borderId="8" xfId="22" applyFont="1" applyFill="1" applyBorder="1" applyAlignment="1">
      <alignment horizontal="left" indent="1"/>
      <protection/>
    </xf>
    <xf numFmtId="0" fontId="159" fillId="10" borderId="0" xfId="22" applyFont="1" applyFill="1" applyAlignment="1">
      <alignment horizontal="left"/>
      <protection/>
    </xf>
    <xf numFmtId="0" fontId="48" fillId="10" borderId="2" xfId="22" applyFont="1" applyFill="1" applyBorder="1" applyAlignment="1">
      <alignment horizontal="center"/>
      <protection/>
    </xf>
    <xf numFmtId="0" fontId="161" fillId="10" borderId="2" xfId="22" applyFont="1" applyFill="1" applyBorder="1" applyAlignment="1">
      <alignment horizontal="center" vertical="center" wrapText="1"/>
      <protection/>
    </xf>
    <xf numFmtId="0" fontId="48" fillId="10" borderId="7" xfId="22" applyFont="1" applyFill="1" applyBorder="1" applyAlignment="1">
      <alignment vertical="center"/>
      <protection/>
    </xf>
    <xf numFmtId="0" fontId="161" fillId="10" borderId="7" xfId="22" applyFont="1" applyFill="1" applyBorder="1" applyAlignment="1">
      <alignment vertical="center" wrapText="1"/>
      <protection/>
    </xf>
    <xf numFmtId="0" fontId="162" fillId="10" borderId="2" xfId="22" applyFont="1" applyFill="1" applyBorder="1" applyAlignment="1">
      <alignment vertical="center" wrapText="1"/>
      <protection/>
    </xf>
    <xf numFmtId="0" fontId="162" fillId="10" borderId="2" xfId="22" applyFont="1" applyFill="1" applyBorder="1" applyAlignment="1">
      <alignment horizontal="center" vertical="center" wrapText="1"/>
      <protection/>
    </xf>
    <xf numFmtId="0" fontId="161" fillId="10" borderId="2" xfId="22" applyFont="1" applyFill="1" applyBorder="1" applyAlignment="1">
      <alignment horizontal="left" vertical="center" wrapText="1"/>
      <protection/>
    </xf>
    <xf numFmtId="0" fontId="161" fillId="0" borderId="2" xfId="22" applyFont="1" applyBorder="1" applyAlignment="1">
      <alignment horizontal="left" vertical="center" wrapText="1"/>
      <protection/>
    </xf>
    <xf numFmtId="0" fontId="162" fillId="0" borderId="2" xfId="22" applyFont="1" applyBorder="1" applyAlignment="1">
      <alignment vertical="center" wrapText="1"/>
      <protection/>
    </xf>
    <xf numFmtId="0" fontId="162" fillId="0" borderId="2" xfId="22" applyFont="1" applyBorder="1" applyAlignment="1">
      <alignment horizontal="center" vertical="center" wrapText="1"/>
      <protection/>
    </xf>
    <xf numFmtId="0" fontId="48" fillId="10" borderId="2" xfId="22" applyFont="1" applyFill="1" applyBorder="1" applyAlignment="1">
      <alignment vertical="center"/>
      <protection/>
    </xf>
    <xf numFmtId="0" fontId="32" fillId="10" borderId="2" xfId="22" applyFont="1" applyFill="1" applyBorder="1">
      <alignment/>
      <protection/>
    </xf>
    <xf numFmtId="0" fontId="32" fillId="10" borderId="2" xfId="22" applyFont="1" applyFill="1" applyBorder="1" applyAlignment="1">
      <alignment horizontal="center" vertical="center"/>
      <protection/>
    </xf>
    <xf numFmtId="0" fontId="32" fillId="10" borderId="0" xfId="22" applyFont="1" applyFill="1" applyAlignment="1">
      <alignment horizontal="center" vertical="center"/>
      <protection/>
    </xf>
    <xf numFmtId="0" fontId="32" fillId="10" borderId="0" xfId="22" applyFont="1" applyFill="1">
      <alignment/>
      <protection/>
    </xf>
    <xf numFmtId="0" fontId="0" fillId="0" borderId="8" xfId="22" applyBorder="1" applyAlignment="1">
      <alignment vertical="center" wrapText="1"/>
      <protection/>
    </xf>
    <xf numFmtId="0" fontId="0" fillId="10" borderId="2" xfId="22" applyFill="1" applyBorder="1" applyAlignment="1">
      <alignment horizontal="center"/>
      <protection/>
    </xf>
    <xf numFmtId="0" fontId="9" fillId="10" borderId="8" xfId="22" applyFont="1" applyFill="1" applyBorder="1" applyAlignment="1">
      <alignment horizontal="center" vertical="center" wrapText="1"/>
      <protection/>
    </xf>
    <xf numFmtId="0" fontId="9" fillId="0" borderId="28" xfId="22" applyFont="1" applyBorder="1" applyAlignment="1">
      <alignment horizontal="center" vertical="center" wrapText="1"/>
      <protection/>
    </xf>
    <xf numFmtId="0" fontId="9" fillId="10" borderId="28" xfId="22" applyFont="1" applyFill="1" applyBorder="1" applyAlignment="1">
      <alignment horizontal="center" vertical="center" wrapText="1"/>
      <protection/>
    </xf>
    <xf numFmtId="0" fontId="0" fillId="10" borderId="2" xfId="22" applyFill="1" applyBorder="1">
      <alignment/>
      <protection/>
    </xf>
    <xf numFmtId="0" fontId="9" fillId="10" borderId="2" xfId="22" applyFont="1" applyFill="1" applyBorder="1" applyAlignment="1">
      <alignment horizontal="center"/>
      <protection/>
    </xf>
    <xf numFmtId="0" fontId="9" fillId="0" borderId="2" xfId="22" applyFont="1" applyBorder="1" applyAlignment="1">
      <alignment horizontal="center"/>
      <protection/>
    </xf>
    <xf numFmtId="0" fontId="48" fillId="10" borderId="2" xfId="22" applyFont="1" applyFill="1" applyBorder="1" applyAlignment="1">
      <alignment horizontal="center" vertical="center"/>
      <protection/>
    </xf>
    <xf numFmtId="0" fontId="48" fillId="10" borderId="7" xfId="22" applyFont="1" applyFill="1" applyBorder="1" applyAlignment="1">
      <alignment horizontal="center" vertical="center"/>
      <protection/>
    </xf>
    <xf numFmtId="0" fontId="48" fillId="0" borderId="7" xfId="22" applyFont="1" applyBorder="1" applyAlignment="1">
      <alignment horizontal="center" vertical="center"/>
      <protection/>
    </xf>
    <xf numFmtId="0" fontId="48" fillId="10" borderId="28" xfId="22" applyFont="1" applyFill="1" applyBorder="1" applyAlignment="1">
      <alignment vertical="center" wrapText="1"/>
      <protection/>
    </xf>
    <xf numFmtId="0" fontId="76" fillId="0" borderId="3" xfId="22" applyFont="1" applyBorder="1" applyAlignment="1">
      <alignment horizontal="center" vertical="center" wrapText="1"/>
      <protection/>
    </xf>
    <xf numFmtId="0" fontId="157" fillId="10" borderId="8" xfId="22" applyFont="1" applyFill="1" applyBorder="1">
      <alignment/>
      <protection/>
    </xf>
    <xf numFmtId="0" fontId="76" fillId="0" borderId="2" xfId="22" applyFont="1" applyBorder="1" applyAlignment="1">
      <alignment vertical="center" wrapText="1"/>
      <protection/>
    </xf>
    <xf numFmtId="0" fontId="48" fillId="10" borderId="2" xfId="22" applyFont="1" applyFill="1" applyBorder="1">
      <alignment/>
      <protection/>
    </xf>
    <xf numFmtId="0" fontId="48" fillId="0" borderId="2" xfId="22" applyFont="1" applyBorder="1">
      <alignment/>
      <protection/>
    </xf>
    <xf numFmtId="4" fontId="6" fillId="0" borderId="0" xfId="22" applyNumberFormat="1" applyFont="1">
      <alignment/>
      <protection/>
    </xf>
    <xf numFmtId="3" fontId="6" fillId="0" borderId="0" xfId="22" applyNumberFormat="1" applyFont="1">
      <alignment/>
      <protection/>
    </xf>
    <xf numFmtId="3" fontId="64" fillId="0" borderId="2" xfId="22" applyNumberFormat="1" applyFont="1" applyBorder="1" applyAlignment="1">
      <alignment vertical="center"/>
      <protection/>
    </xf>
    <xf numFmtId="0" fontId="0" fillId="0" borderId="0" xfId="22" quotePrefix="1">
      <alignment/>
      <protection/>
    </xf>
    <xf numFmtId="3" fontId="0" fillId="0" borderId="0" xfId="0" applyNumberFormat="1"/>
    <xf numFmtId="4" fontId="75" fillId="0" borderId="21" xfId="22" applyNumberFormat="1" applyFont="1" applyBorder="1" applyAlignment="1">
      <alignment horizontal="center" vertical="center" wrapText="1"/>
      <protection/>
    </xf>
    <xf numFmtId="0" fontId="6" fillId="0" borderId="2" xfId="0" applyFont="1" applyBorder="1" applyAlignment="1">
      <alignment horizontal="justify" vertical="top" wrapText="1"/>
    </xf>
    <xf numFmtId="4" fontId="64" fillId="10" borderId="2" xfId="22" applyNumberFormat="1" applyFont="1" applyFill="1" applyBorder="1" applyAlignment="1">
      <alignment vertical="center" wrapText="1"/>
      <protection/>
    </xf>
    <xf numFmtId="0" fontId="76" fillId="10" borderId="2" xfId="22" applyFont="1" applyFill="1" applyBorder="1" applyAlignment="1">
      <alignment vertical="center" wrapText="1"/>
      <protection/>
    </xf>
    <xf numFmtId="0" fontId="112" fillId="10" borderId="2" xfId="22" applyFont="1" applyFill="1" applyBorder="1" applyAlignment="1">
      <alignment vertical="center" wrapText="1"/>
      <protection/>
    </xf>
    <xf numFmtId="4" fontId="64" fillId="10" borderId="2" xfId="22" applyNumberFormat="1" applyFont="1" applyFill="1" applyBorder="1" applyAlignment="1">
      <alignment vertical="center"/>
      <protection/>
    </xf>
    <xf numFmtId="4" fontId="112" fillId="10" borderId="2" xfId="22" applyNumberFormat="1" applyFont="1" applyFill="1" applyBorder="1" applyAlignment="1">
      <alignment vertical="center"/>
      <protection/>
    </xf>
    <xf numFmtId="4" fontId="76" fillId="10" borderId="2" xfId="22" applyNumberFormat="1" applyFont="1" applyFill="1" applyBorder="1" applyAlignment="1">
      <alignment vertical="center"/>
      <protection/>
    </xf>
    <xf numFmtId="4" fontId="112" fillId="10" borderId="2" xfId="22" applyNumberFormat="1" applyFont="1" applyFill="1" applyBorder="1" applyAlignment="1">
      <alignment vertical="center" wrapText="1"/>
      <protection/>
    </xf>
    <xf numFmtId="2" fontId="112" fillId="10" borderId="2" xfId="22" applyNumberFormat="1" applyFont="1" applyFill="1" applyBorder="1" applyAlignment="1">
      <alignment vertical="center" wrapText="1"/>
      <protection/>
    </xf>
    <xf numFmtId="2" fontId="76" fillId="10" borderId="2" xfId="22" applyNumberFormat="1" applyFont="1" applyFill="1" applyBorder="1">
      <alignment/>
      <protection/>
    </xf>
    <xf numFmtId="0" fontId="48" fillId="10" borderId="0" xfId="22" applyFont="1" applyFill="1" applyAlignment="1">
      <alignment wrapText="1"/>
      <protection/>
    </xf>
    <xf numFmtId="10" fontId="76" fillId="0" borderId="2" xfId="15" applyNumberFormat="1" applyFont="1" applyFill="1" applyBorder="1" applyAlignment="1">
      <alignment horizontal="center" vertical="center" wrapText="1"/>
    </xf>
    <xf numFmtId="10" fontId="110" fillId="0" borderId="2" xfId="15" applyNumberFormat="1" applyFont="1" applyFill="1" applyBorder="1" applyAlignment="1">
      <alignment horizontal="center" vertical="center" wrapText="1"/>
    </xf>
    <xf numFmtId="3" fontId="76" fillId="0" borderId="2" xfId="22" applyNumberFormat="1" applyFont="1" applyBorder="1" applyAlignment="1">
      <alignment horizontal="center" vertical="center"/>
      <protection/>
    </xf>
    <xf numFmtId="10" fontId="5" fillId="0" borderId="2" xfId="15" applyNumberFormat="1" applyFont="1" applyFill="1" applyBorder="1" applyAlignment="1">
      <alignment vertical="center"/>
    </xf>
    <xf numFmtId="3" fontId="64" fillId="0" borderId="2" xfId="22" applyNumberFormat="1" applyFont="1" applyBorder="1" applyAlignment="1">
      <alignment vertical="center"/>
      <protection/>
    </xf>
    <xf numFmtId="3" fontId="76" fillId="0" borderId="2" xfId="22" applyNumberFormat="1" applyFont="1" applyBorder="1" applyAlignment="1" quotePrefix="1">
      <alignment vertical="center"/>
      <protection/>
    </xf>
    <xf numFmtId="9" fontId="76" fillId="0" borderId="2" xfId="15" applyFont="1" applyFill="1" applyBorder="1" applyAlignment="1">
      <alignment vertical="center"/>
    </xf>
    <xf numFmtId="0" fontId="150" fillId="0" borderId="2" xfId="22" applyFont="1" applyBorder="1" applyAlignment="1">
      <alignment vertical="center" wrapText="1"/>
      <protection/>
    </xf>
    <xf numFmtId="3" fontId="75" fillId="0" borderId="21" xfId="22" applyNumberFormat="1" applyFont="1" applyBorder="1" applyAlignment="1">
      <alignment horizontal="center" vertical="center" wrapText="1"/>
      <protection/>
    </xf>
    <xf numFmtId="4" fontId="65" fillId="0" borderId="21" xfId="22" applyNumberFormat="1" applyFont="1" applyBorder="1" applyAlignment="1">
      <alignment vertical="center" wrapText="1"/>
      <protection/>
    </xf>
    <xf numFmtId="4" fontId="104" fillId="10" borderId="2" xfId="22" applyNumberFormat="1" applyFont="1" applyFill="1" applyBorder="1" applyAlignment="1">
      <alignment vertical="center"/>
      <protection/>
    </xf>
    <xf numFmtId="2" fontId="48" fillId="10" borderId="2" xfId="22" applyNumberFormat="1" applyFont="1" applyFill="1" applyBorder="1">
      <alignment/>
      <protection/>
    </xf>
    <xf numFmtId="4" fontId="104" fillId="10" borderId="2" xfId="22" applyNumberFormat="1" applyFont="1" applyFill="1" applyBorder="1" applyAlignment="1">
      <alignment vertical="center" wrapText="1"/>
      <protection/>
    </xf>
    <xf numFmtId="0" fontId="48" fillId="18" borderId="2" xfId="22" applyFont="1" applyFill="1" applyBorder="1" applyAlignment="1">
      <alignment vertical="center" wrapText="1"/>
      <protection/>
    </xf>
    <xf numFmtId="0" fontId="114" fillId="18" borderId="2" xfId="22" applyFont="1" applyFill="1" applyBorder="1" applyAlignment="1">
      <alignment vertical="center" wrapText="1"/>
      <protection/>
    </xf>
    <xf numFmtId="2" fontId="114" fillId="10" borderId="2" xfId="22" applyNumberFormat="1" applyFont="1" applyFill="1" applyBorder="1" applyAlignment="1">
      <alignment vertical="center" wrapText="1"/>
      <protection/>
    </xf>
    <xf numFmtId="4" fontId="48" fillId="10" borderId="2" xfId="22" applyNumberFormat="1" applyFont="1" applyFill="1" applyBorder="1" applyAlignment="1">
      <alignment vertical="center"/>
      <protection/>
    </xf>
    <xf numFmtId="0" fontId="48" fillId="18" borderId="2" xfId="22" applyFont="1" applyFill="1" applyBorder="1">
      <alignment/>
      <protection/>
    </xf>
    <xf numFmtId="2" fontId="48" fillId="0" borderId="2" xfId="22" applyNumberFormat="1" applyFont="1" applyBorder="1">
      <alignment/>
      <protection/>
    </xf>
    <xf numFmtId="1" fontId="112" fillId="10" borderId="2" xfId="22" applyNumberFormat="1" applyFont="1" applyFill="1" applyBorder="1" applyAlignment="1">
      <alignment vertical="center" wrapText="1"/>
      <protection/>
    </xf>
    <xf numFmtId="1" fontId="76" fillId="10" borderId="2" xfId="22" applyNumberFormat="1" applyFont="1" applyFill="1" applyBorder="1">
      <alignment/>
      <protection/>
    </xf>
    <xf numFmtId="1" fontId="48" fillId="10" borderId="2" xfId="22" applyNumberFormat="1" applyFont="1" applyFill="1" applyBorder="1">
      <alignment/>
      <protection/>
    </xf>
    <xf numFmtId="1" fontId="114" fillId="10" borderId="2" xfId="22" applyNumberFormat="1" applyFont="1" applyFill="1" applyBorder="1" applyAlignment="1">
      <alignment vertical="center" wrapText="1"/>
      <protection/>
    </xf>
    <xf numFmtId="2" fontId="158" fillId="10" borderId="8" xfId="22" applyNumberFormat="1" applyFont="1" applyFill="1" applyBorder="1" applyAlignment="1">
      <alignment horizontal="center" vertical="center" wrapText="1"/>
      <protection/>
    </xf>
    <xf numFmtId="2" fontId="158" fillId="0" borderId="2" xfId="22" applyNumberFormat="1" applyFont="1" applyBorder="1" applyAlignment="1">
      <alignment horizontal="center" vertical="center" wrapText="1"/>
      <protection/>
    </xf>
    <xf numFmtId="2" fontId="158" fillId="0" borderId="8" xfId="22" applyNumberFormat="1" applyFont="1" applyBorder="1" applyAlignment="1">
      <alignment horizontal="center" vertical="center" wrapText="1"/>
      <protection/>
    </xf>
    <xf numFmtId="2" fontId="158" fillId="18" borderId="8" xfId="22" applyNumberFormat="1" applyFont="1" applyFill="1" applyBorder="1" applyAlignment="1">
      <alignment horizontal="center" vertical="center" wrapText="1"/>
      <protection/>
    </xf>
    <xf numFmtId="0" fontId="0" fillId="10" borderId="0" xfId="22" applyFill="1" applyAlignment="1">
      <alignment wrapText="1"/>
      <protection/>
    </xf>
    <xf numFmtId="0" fontId="3" fillId="0" borderId="27" xfId="20" applyBorder="1"/>
    <xf numFmtId="0" fontId="3" fillId="0" borderId="30" xfId="20" applyBorder="1"/>
    <xf numFmtId="0" fontId="3" fillId="0" borderId="31" xfId="20" applyBorder="1"/>
    <xf numFmtId="0" fontId="3" fillId="0" borderId="29" xfId="21" applyBorder="1" applyAlignment="1">
      <alignment horizontal="left" vertical="center"/>
    </xf>
    <xf numFmtId="0" fontId="3" fillId="0" borderId="5" xfId="21" applyBorder="1" applyAlignment="1">
      <alignment horizontal="left" vertical="center"/>
    </xf>
    <xf numFmtId="0" fontId="3" fillId="0" borderId="6" xfId="21" applyBorder="1" applyAlignment="1">
      <alignment horizontal="left" vertical="center"/>
    </xf>
    <xf numFmtId="0" fontId="3" fillId="0" borderId="27" xfId="21" applyBorder="1"/>
    <xf numFmtId="0" fontId="3" fillId="0" borderId="30" xfId="21" applyBorder="1"/>
    <xf numFmtId="0" fontId="3" fillId="0" borderId="31" xfId="21" applyBorder="1"/>
    <xf numFmtId="0" fontId="3" fillId="0" borderId="1" xfId="21" applyBorder="1" applyAlignment="1">
      <alignment horizontal="left" vertical="center"/>
    </xf>
    <xf numFmtId="0" fontId="3" fillId="0" borderId="0" xfId="21" applyBorder="1" applyAlignment="1">
      <alignment horizontal="left" vertical="center"/>
    </xf>
    <xf numFmtId="0" fontId="3" fillId="0" borderId="4" xfId="21" applyBorder="1" applyAlignment="1">
      <alignment horizontal="left" vertical="center"/>
    </xf>
    <xf numFmtId="0" fontId="3" fillId="0" borderId="3" xfId="21" applyBorder="1"/>
    <xf numFmtId="0" fontId="3" fillId="0" borderId="10" xfId="21" applyBorder="1"/>
    <xf numFmtId="0" fontId="3" fillId="0" borderId="9" xfId="21" applyBorder="1"/>
    <xf numFmtId="0" fontId="3" fillId="0" borderId="1" xfId="20" applyBorder="1" applyAlignment="1">
      <alignment horizontal="left" vertical="center"/>
    </xf>
    <xf numFmtId="0" fontId="3" fillId="0" borderId="0" xfId="20" applyBorder="1" applyAlignment="1">
      <alignment horizontal="left" vertical="center"/>
    </xf>
    <xf numFmtId="0" fontId="3" fillId="0" borderId="4" xfId="20" applyBorder="1" applyAlignment="1">
      <alignment horizontal="left" vertical="center"/>
    </xf>
    <xf numFmtId="0" fontId="3" fillId="0" borderId="29" xfId="21" applyFill="1" applyBorder="1" applyAlignment="1">
      <alignment horizontal="left" vertical="center"/>
    </xf>
    <xf numFmtId="0" fontId="3" fillId="0" borderId="5" xfId="21" applyFill="1" applyBorder="1" applyAlignment="1">
      <alignment horizontal="left" vertical="center"/>
    </xf>
    <xf numFmtId="0" fontId="3" fillId="0" borderId="6" xfId="21" applyFill="1" applyBorder="1" applyAlignment="1">
      <alignment horizontal="left" vertical="center"/>
    </xf>
    <xf numFmtId="0" fontId="3" fillId="0" borderId="27" xfId="21" applyBorder="1" applyAlignment="1">
      <alignment/>
    </xf>
    <xf numFmtId="0" fontId="3" fillId="0" borderId="30" xfId="21" applyBorder="1" applyAlignment="1">
      <alignment/>
    </xf>
    <xf numFmtId="0" fontId="3" fillId="0" borderId="31" xfId="21" applyBorder="1" applyAlignment="1">
      <alignment/>
    </xf>
    <xf numFmtId="0" fontId="6" fillId="0" borderId="0" xfId="22" applyFont="1" applyAlignment="1">
      <alignment horizontal="center" vertical="center" wrapText="1"/>
      <protection/>
    </xf>
    <xf numFmtId="0" fontId="6" fillId="0" borderId="4" xfId="22" applyFont="1" applyBorder="1" applyAlignment="1">
      <alignment horizontal="center" vertical="center" wrapText="1"/>
      <protection/>
    </xf>
    <xf numFmtId="0" fontId="6" fillId="0" borderId="5" xfId="22" applyFont="1" applyBorder="1" applyAlignment="1">
      <alignment horizontal="center" vertical="center" wrapText="1"/>
      <protection/>
    </xf>
    <xf numFmtId="0" fontId="6" fillId="0" borderId="6" xfId="22" applyFont="1" applyBorder="1" applyAlignment="1">
      <alignment horizontal="center" vertical="center" wrapText="1"/>
      <protection/>
    </xf>
    <xf numFmtId="0" fontId="6" fillId="0" borderId="2" xfId="22" applyFont="1" applyBorder="1" applyAlignment="1">
      <alignment horizontal="center" vertical="center" wrapText="1"/>
      <protection/>
    </xf>
    <xf numFmtId="0" fontId="7" fillId="7" borderId="3" xfId="22" applyFont="1" applyFill="1" applyBorder="1" applyAlignment="1">
      <alignment horizontal="left" vertical="center" wrapText="1"/>
      <protection/>
    </xf>
    <xf numFmtId="0" fontId="7" fillId="7" borderId="10" xfId="22" applyFont="1" applyFill="1" applyBorder="1" applyAlignment="1">
      <alignment horizontal="left" vertical="center" wrapText="1"/>
      <protection/>
    </xf>
    <xf numFmtId="0" fontId="7" fillId="7" borderId="9" xfId="22" applyFont="1" applyFill="1" applyBorder="1" applyAlignment="1">
      <alignment horizontal="left" vertical="center" wrapText="1"/>
      <protection/>
    </xf>
    <xf numFmtId="0" fontId="13" fillId="5" borderId="3" xfId="22" applyFont="1" applyFill="1" applyBorder="1" applyAlignment="1">
      <alignment horizontal="left" vertical="center" wrapText="1"/>
      <protection/>
    </xf>
    <xf numFmtId="0" fontId="13" fillId="5" borderId="10" xfId="22" applyFont="1" applyFill="1" applyBorder="1" applyAlignment="1">
      <alignment horizontal="left" vertical="center" wrapText="1"/>
      <protection/>
    </xf>
    <xf numFmtId="0" fontId="13" fillId="5" borderId="9" xfId="22" applyFont="1" applyFill="1" applyBorder="1" applyAlignment="1">
      <alignment horizontal="left" vertical="center" wrapText="1"/>
      <protection/>
    </xf>
    <xf numFmtId="0" fontId="2" fillId="5" borderId="3" xfId="22" applyFont="1" applyFill="1" applyBorder="1" applyAlignment="1">
      <alignment horizontal="left" vertical="center" wrapText="1"/>
      <protection/>
    </xf>
    <xf numFmtId="0" fontId="2" fillId="5" borderId="10" xfId="22" applyFont="1" applyFill="1" applyBorder="1" applyAlignment="1">
      <alignment horizontal="left" vertical="center" wrapText="1"/>
      <protection/>
    </xf>
    <xf numFmtId="0" fontId="2" fillId="5" borderId="9" xfId="22" applyFont="1" applyFill="1" applyBorder="1" applyAlignment="1">
      <alignment horizontal="left" vertical="center" wrapText="1"/>
      <protection/>
    </xf>
    <xf numFmtId="0" fontId="13" fillId="7" borderId="3" xfId="22" applyFont="1" applyFill="1" applyBorder="1" applyAlignment="1">
      <alignment horizontal="left" vertical="center" wrapText="1"/>
      <protection/>
    </xf>
    <xf numFmtId="0" fontId="13" fillId="7" borderId="10" xfId="22" applyFont="1" applyFill="1" applyBorder="1" applyAlignment="1">
      <alignment horizontal="left" vertical="center" wrapText="1"/>
      <protection/>
    </xf>
    <xf numFmtId="0" fontId="13" fillId="7" borderId="9" xfId="22" applyFont="1" applyFill="1" applyBorder="1" applyAlignment="1">
      <alignment horizontal="left" vertical="center" wrapText="1"/>
      <protection/>
    </xf>
    <xf numFmtId="0" fontId="6" fillId="0" borderId="2" xfId="24" applyFont="1" applyBorder="1" applyAlignment="1" quotePrefix="1">
      <alignment horizontal="center" vertical="center"/>
      <protection/>
    </xf>
    <xf numFmtId="3" fontId="6" fillId="0" borderId="2" xfId="27" applyFont="1" applyFill="1" applyAlignment="1" applyProtection="1">
      <alignment horizontal="center" vertical="center"/>
      <protection locked="0"/>
    </xf>
    <xf numFmtId="0" fontId="29" fillId="0" borderId="0" xfId="22" applyFont="1" applyAlignment="1">
      <alignment horizontal="justify" vertical="center" wrapText="1"/>
      <protection/>
    </xf>
    <xf numFmtId="0" fontId="28" fillId="0" borderId="0" xfId="22" applyFont="1" applyAlignment="1">
      <alignment horizontal="justify" vertical="center" wrapText="1"/>
      <protection/>
    </xf>
    <xf numFmtId="0" fontId="26" fillId="0" borderId="0" xfId="22" applyFont="1" applyAlignment="1">
      <alignment horizontal="justify" vertical="center" wrapText="1"/>
      <protection/>
    </xf>
    <xf numFmtId="0" fontId="0" fillId="6" borderId="2" xfId="22" applyFill="1" applyBorder="1" applyAlignment="1">
      <alignment horizontal="center" vertical="center" wrapText="1"/>
      <protection/>
    </xf>
    <xf numFmtId="0" fontId="0" fillId="0" borderId="2" xfId="22" applyBorder="1" applyAlignment="1">
      <alignment horizontal="center" vertical="center" wrapText="1"/>
      <protection/>
    </xf>
    <xf numFmtId="0" fontId="2" fillId="0" borderId="0" xfId="22" applyFont="1" applyAlignment="1">
      <alignment horizontal="justify" vertical="center" wrapText="1"/>
      <protection/>
    </xf>
    <xf numFmtId="0" fontId="0" fillId="0" borderId="0" xfId="22" applyAlignment="1">
      <alignment horizontal="justify" vertical="center" wrapText="1"/>
      <protection/>
    </xf>
    <xf numFmtId="0" fontId="27" fillId="0" borderId="0" xfId="22" applyFont="1" applyAlignment="1">
      <alignment horizontal="justify" vertical="center" wrapText="1"/>
      <protection/>
    </xf>
    <xf numFmtId="0" fontId="0" fillId="0" borderId="2" xfId="22" applyBorder="1" applyAlignment="1">
      <alignment horizontal="center" vertical="center"/>
      <protection/>
    </xf>
    <xf numFmtId="0" fontId="0" fillId="0" borderId="3" xfId="22" applyBorder="1" applyAlignment="1">
      <alignment horizontal="center" vertical="center"/>
      <protection/>
    </xf>
    <xf numFmtId="0" fontId="0" fillId="0" borderId="10" xfId="22" applyBorder="1" applyAlignment="1">
      <alignment horizontal="center" vertical="center"/>
      <protection/>
    </xf>
    <xf numFmtId="0" fontId="0" fillId="0" borderId="9" xfId="22" applyBorder="1" applyAlignment="1">
      <alignment horizontal="center" vertical="center"/>
      <protection/>
    </xf>
    <xf numFmtId="0" fontId="37" fillId="0" borderId="3" xfId="22" applyFont="1" applyBorder="1" applyAlignment="1">
      <alignment horizontal="center" vertical="center" wrapText="1"/>
      <protection/>
    </xf>
    <xf numFmtId="0" fontId="37" fillId="0" borderId="10" xfId="22" applyFont="1" applyBorder="1" applyAlignment="1">
      <alignment horizontal="center" vertical="center" wrapText="1"/>
      <protection/>
    </xf>
    <xf numFmtId="0" fontId="37" fillId="0" borderId="9" xfId="22" applyFont="1" applyBorder="1" applyAlignment="1">
      <alignment horizontal="center" vertical="center" wrapText="1"/>
      <protection/>
    </xf>
    <xf numFmtId="0" fontId="38" fillId="10" borderId="3" xfId="22" applyFont="1" applyFill="1" applyBorder="1" applyAlignment="1">
      <alignment horizontal="center" vertical="center" wrapText="1"/>
      <protection/>
    </xf>
    <xf numFmtId="0" fontId="38" fillId="10" borderId="9" xfId="22" applyFont="1" applyFill="1" applyBorder="1" applyAlignment="1">
      <alignment horizontal="center" vertical="center" wrapText="1"/>
      <protection/>
    </xf>
    <xf numFmtId="0" fontId="39" fillId="0" borderId="27" xfId="22" applyFont="1" applyBorder="1" applyAlignment="1">
      <alignment horizontal="center" vertical="center" wrapText="1"/>
      <protection/>
    </xf>
    <xf numFmtId="0" fontId="40" fillId="0" borderId="8" xfId="22" applyFont="1" applyBorder="1" applyAlignment="1">
      <alignment horizontal="center" vertical="center" wrapText="1"/>
      <protection/>
    </xf>
    <xf numFmtId="0" fontId="23" fillId="7" borderId="3" xfId="22" applyFont="1" applyFill="1" applyBorder="1" applyAlignment="1">
      <alignment horizontal="center" vertical="center"/>
      <protection/>
    </xf>
    <xf numFmtId="0" fontId="23" fillId="7" borderId="10" xfId="22" applyFont="1" applyFill="1" applyBorder="1" applyAlignment="1">
      <alignment horizontal="center" vertical="center"/>
      <protection/>
    </xf>
    <xf numFmtId="0" fontId="23" fillId="7" borderId="9" xfId="22" applyFont="1" applyFill="1" applyBorder="1" applyAlignment="1">
      <alignment horizontal="center" vertical="center"/>
      <protection/>
    </xf>
    <xf numFmtId="0" fontId="46" fillId="7" borderId="3" xfId="22" applyFont="1" applyFill="1" applyBorder="1" applyAlignment="1">
      <alignment horizontal="center" vertical="center"/>
      <protection/>
    </xf>
    <xf numFmtId="0" fontId="46" fillId="7" borderId="10" xfId="22" applyFont="1" applyFill="1" applyBorder="1" applyAlignment="1">
      <alignment horizontal="center" vertical="center"/>
      <protection/>
    </xf>
    <xf numFmtId="0" fontId="46" fillId="7" borderId="9" xfId="22" applyFont="1" applyFill="1" applyBorder="1" applyAlignment="1">
      <alignment horizontal="center" vertical="center"/>
      <protection/>
    </xf>
    <xf numFmtId="0" fontId="5" fillId="0" borderId="7" xfId="22" applyFont="1" applyBorder="1" applyAlignment="1">
      <alignment horizontal="center" vertical="center"/>
      <protection/>
    </xf>
    <xf numFmtId="0" fontId="5" fillId="0" borderId="28" xfId="22" applyFont="1" applyBorder="1" applyAlignment="1">
      <alignment horizontal="center" vertical="center"/>
      <protection/>
    </xf>
    <xf numFmtId="0" fontId="5" fillId="0" borderId="8" xfId="22" applyFont="1" applyBorder="1" applyAlignment="1">
      <alignment horizontal="center" vertical="center"/>
      <protection/>
    </xf>
    <xf numFmtId="0" fontId="5" fillId="0" borderId="7" xfId="22" applyFont="1" applyBorder="1" applyAlignment="1">
      <alignment horizontal="left" vertical="center" wrapText="1"/>
      <protection/>
    </xf>
    <xf numFmtId="0" fontId="5" fillId="0" borderId="28" xfId="22" applyFont="1" applyBorder="1" applyAlignment="1">
      <alignment horizontal="left" vertical="center" wrapText="1"/>
      <protection/>
    </xf>
    <xf numFmtId="0" fontId="5" fillId="0" borderId="8" xfId="22" applyFont="1" applyBorder="1" applyAlignment="1">
      <alignment horizontal="left" vertical="center" wrapText="1"/>
      <protection/>
    </xf>
    <xf numFmtId="0" fontId="5" fillId="0" borderId="7" xfId="22" applyFont="1" applyBorder="1" applyAlignment="1">
      <alignment horizontal="center" vertical="center" wrapText="1"/>
      <protection/>
    </xf>
    <xf numFmtId="0" fontId="5" fillId="0" borderId="28" xfId="22" applyFont="1" applyBorder="1" applyAlignment="1">
      <alignment horizontal="center" vertical="center" wrapText="1"/>
      <protection/>
    </xf>
    <xf numFmtId="0" fontId="5" fillId="0" borderId="8" xfId="22" applyFont="1" applyBorder="1" applyAlignment="1">
      <alignment horizontal="center" vertical="center" wrapText="1"/>
      <protection/>
    </xf>
    <xf numFmtId="3" fontId="76" fillId="0" borderId="7" xfId="22" applyNumberFormat="1" applyFont="1" applyBorder="1" applyAlignment="1">
      <alignment horizontal="center" vertical="center"/>
      <protection/>
    </xf>
    <xf numFmtId="3" fontId="76" fillId="0" borderId="8" xfId="22" applyNumberFormat="1" applyFont="1" applyBorder="1" applyAlignment="1">
      <alignment horizontal="center" vertical="center"/>
      <protection/>
    </xf>
    <xf numFmtId="0" fontId="23" fillId="7" borderId="3" xfId="22" applyFont="1" applyFill="1" applyBorder="1" applyAlignment="1">
      <alignment horizontal="center" vertical="center" wrapText="1"/>
      <protection/>
    </xf>
    <xf numFmtId="0" fontId="23" fillId="7" borderId="10" xfId="22" applyFont="1" applyFill="1" applyBorder="1" applyAlignment="1">
      <alignment horizontal="center" vertical="center" wrapText="1"/>
      <protection/>
    </xf>
    <xf numFmtId="0" fontId="23" fillId="7" borderId="9" xfId="22" applyFont="1" applyFill="1" applyBorder="1" applyAlignment="1">
      <alignment horizontal="center" vertical="center" wrapText="1"/>
      <protection/>
    </xf>
    <xf numFmtId="0" fontId="12" fillId="0" borderId="0" xfId="22" applyFont="1" applyAlignment="1">
      <alignment vertical="center" wrapText="1"/>
      <protection/>
    </xf>
    <xf numFmtId="0" fontId="13" fillId="9" borderId="3" xfId="22" applyFont="1" applyFill="1" applyBorder="1" applyAlignment="1">
      <alignment horizontal="center" vertical="center" wrapText="1"/>
      <protection/>
    </xf>
    <xf numFmtId="0" fontId="13" fillId="9" borderId="10" xfId="22" applyFont="1" applyFill="1" applyBorder="1" applyAlignment="1">
      <alignment horizontal="center" vertical="center" wrapText="1"/>
      <protection/>
    </xf>
    <xf numFmtId="0" fontId="13" fillId="9" borderId="9" xfId="22" applyFont="1" applyFill="1" applyBorder="1" applyAlignment="1">
      <alignment horizontal="center" vertical="center" wrapText="1"/>
      <protection/>
    </xf>
    <xf numFmtId="0" fontId="12" fillId="0" borderId="2" xfId="22" applyFont="1" applyBorder="1" applyAlignment="1">
      <alignment vertical="center" wrapText="1"/>
      <protection/>
    </xf>
    <xf numFmtId="0" fontId="12" fillId="0" borderId="2" xfId="22" applyFont="1" applyBorder="1" applyAlignment="1">
      <alignment horizontal="center" vertical="center" wrapText="1"/>
      <protection/>
    </xf>
    <xf numFmtId="0" fontId="12" fillId="0" borderId="2" xfId="22" applyFont="1" applyBorder="1" applyAlignment="1">
      <alignment vertical="center"/>
      <protection/>
    </xf>
    <xf numFmtId="0" fontId="9" fillId="6" borderId="7" xfId="22" applyFont="1" applyFill="1" applyBorder="1" applyAlignment="1">
      <alignment horizontal="center" vertical="center" wrapText="1"/>
      <protection/>
    </xf>
    <xf numFmtId="0" fontId="9" fillId="6" borderId="28" xfId="22" applyFont="1" applyFill="1" applyBorder="1" applyAlignment="1">
      <alignment horizontal="center" vertical="center" wrapText="1"/>
      <protection/>
    </xf>
    <xf numFmtId="0" fontId="9" fillId="6" borderId="8" xfId="22" applyFont="1" applyFill="1" applyBorder="1" applyAlignment="1">
      <alignment horizontal="center" vertical="center" wrapText="1"/>
      <protection/>
    </xf>
    <xf numFmtId="0" fontId="9" fillId="6" borderId="27" xfId="22" applyFont="1" applyFill="1" applyBorder="1" applyAlignment="1">
      <alignment horizontal="center" vertical="center" wrapText="1"/>
      <protection/>
    </xf>
    <xf numFmtId="0" fontId="9" fillId="6" borderId="31" xfId="22" applyFont="1" applyFill="1" applyBorder="1" applyAlignment="1">
      <alignment horizontal="center" vertical="center" wrapText="1"/>
      <protection/>
    </xf>
    <xf numFmtId="0" fontId="9" fillId="6" borderId="29" xfId="22" applyFont="1" applyFill="1" applyBorder="1" applyAlignment="1">
      <alignment horizontal="center" vertical="center" wrapText="1"/>
      <protection/>
    </xf>
    <xf numFmtId="0" fontId="9" fillId="6" borderId="6" xfId="22" applyFont="1" applyFill="1" applyBorder="1" applyAlignment="1">
      <alignment horizontal="center" vertical="center" wrapText="1"/>
      <protection/>
    </xf>
    <xf numFmtId="0" fontId="9" fillId="6" borderId="30" xfId="22" applyFont="1" applyFill="1" applyBorder="1" applyAlignment="1">
      <alignment horizontal="center" vertical="center" wrapText="1"/>
      <protection/>
    </xf>
    <xf numFmtId="0" fontId="9" fillId="6" borderId="5" xfId="22" applyFont="1" applyFill="1" applyBorder="1" applyAlignment="1">
      <alignment horizontal="center" vertical="center" wrapText="1"/>
      <protection/>
    </xf>
    <xf numFmtId="0" fontId="9" fillId="6" borderId="4" xfId="22" applyFont="1" applyFill="1" applyBorder="1" applyAlignment="1">
      <alignment horizontal="center" vertical="center" wrapText="1"/>
      <protection/>
    </xf>
    <xf numFmtId="0" fontId="7" fillId="14" borderId="3" xfId="22" applyFont="1" applyFill="1" applyBorder="1" applyAlignment="1">
      <alignment horizontal="center" vertical="center" wrapText="1"/>
      <protection/>
    </xf>
    <xf numFmtId="0" fontId="7" fillId="14" borderId="10" xfId="22" applyFont="1" applyFill="1" applyBorder="1" applyAlignment="1">
      <alignment horizontal="center" vertical="center" wrapText="1"/>
      <protection/>
    </xf>
    <xf numFmtId="0" fontId="7" fillId="14" borderId="9" xfId="22" applyFont="1" applyFill="1" applyBorder="1" applyAlignment="1">
      <alignment horizontal="center" vertical="center" wrapText="1"/>
      <protection/>
    </xf>
    <xf numFmtId="0" fontId="2" fillId="14" borderId="3" xfId="22" applyFont="1" applyFill="1" applyBorder="1" applyAlignment="1">
      <alignment horizontal="center" vertical="center" wrapText="1"/>
      <protection/>
    </xf>
    <xf numFmtId="0" fontId="2" fillId="14" borderId="10" xfId="22" applyFont="1" applyFill="1" applyBorder="1" applyAlignment="1">
      <alignment horizontal="center" vertical="center" wrapText="1"/>
      <protection/>
    </xf>
    <xf numFmtId="0" fontId="2" fillId="14" borderId="9" xfId="22" applyFont="1" applyFill="1" applyBorder="1" applyAlignment="1">
      <alignment horizontal="center" vertical="center" wrapText="1"/>
      <protection/>
    </xf>
    <xf numFmtId="0" fontId="2" fillId="14" borderId="3" xfId="22" applyFont="1" applyFill="1" applyBorder="1" applyAlignment="1">
      <alignment horizontal="center"/>
      <protection/>
    </xf>
    <xf numFmtId="0" fontId="2" fillId="14" borderId="10" xfId="22" applyFont="1" applyFill="1" applyBorder="1" applyAlignment="1">
      <alignment horizontal="center"/>
      <protection/>
    </xf>
    <xf numFmtId="0" fontId="2" fillId="14" borderId="9" xfId="22" applyFont="1" applyFill="1" applyBorder="1" applyAlignment="1">
      <alignment horizontal="center"/>
      <protection/>
    </xf>
    <xf numFmtId="0" fontId="2" fillId="0" borderId="2" xfId="22" applyFont="1" applyBorder="1" applyAlignment="1">
      <alignment horizontal="center"/>
      <protection/>
    </xf>
    <xf numFmtId="0" fontId="0" fillId="0" borderId="27" xfId="22" applyBorder="1" applyAlignment="1">
      <alignment horizontal="center"/>
      <protection/>
    </xf>
    <xf numFmtId="0" fontId="0" fillId="0" borderId="31" xfId="22" applyBorder="1" applyAlignment="1">
      <alignment horizontal="center"/>
      <protection/>
    </xf>
    <xf numFmtId="0" fontId="0" fillId="0" borderId="29" xfId="22" applyBorder="1" applyAlignment="1">
      <alignment horizontal="center"/>
      <protection/>
    </xf>
    <xf numFmtId="0" fontId="0" fillId="0" borderId="6" xfId="22" applyBorder="1" applyAlignment="1">
      <alignment horizontal="center"/>
      <protection/>
    </xf>
    <xf numFmtId="0" fontId="7" fillId="14" borderId="3" xfId="22" applyFont="1" applyFill="1" applyBorder="1" applyAlignment="1">
      <alignment horizontal="center"/>
      <protection/>
    </xf>
    <xf numFmtId="0" fontId="7" fillId="14" borderId="10" xfId="22" applyFont="1" applyFill="1" applyBorder="1" applyAlignment="1">
      <alignment horizontal="center"/>
      <protection/>
    </xf>
    <xf numFmtId="0" fontId="7" fillId="14" borderId="9" xfId="22" applyFont="1" applyFill="1" applyBorder="1" applyAlignment="1">
      <alignment horizontal="center"/>
      <protection/>
    </xf>
    <xf numFmtId="0" fontId="50" fillId="0" borderId="0" xfId="22" applyFont="1" applyAlignment="1">
      <alignment horizontal="center" vertical="center" wrapText="1"/>
      <protection/>
    </xf>
    <xf numFmtId="0" fontId="0" fillId="0" borderId="2" xfId="22" applyBorder="1" applyAlignment="1">
      <alignment horizontal="center"/>
      <protection/>
    </xf>
    <xf numFmtId="0" fontId="53" fillId="0" borderId="2" xfId="22" applyFont="1" applyBorder="1" applyAlignment="1">
      <alignment horizontal="center" vertical="center" wrapText="1"/>
      <protection/>
    </xf>
    <xf numFmtId="0" fontId="0" fillId="7" borderId="3" xfId="22" applyFill="1" applyBorder="1" applyAlignment="1">
      <alignment horizontal="left"/>
      <protection/>
    </xf>
    <xf numFmtId="0" fontId="0" fillId="7" borderId="10" xfId="22" applyFill="1" applyBorder="1" applyAlignment="1">
      <alignment horizontal="left"/>
      <protection/>
    </xf>
    <xf numFmtId="0" fontId="0" fillId="7" borderId="9" xfId="22" applyFill="1" applyBorder="1" applyAlignment="1">
      <alignment horizontal="left"/>
      <protection/>
    </xf>
    <xf numFmtId="0" fontId="6" fillId="7" borderId="48" xfId="22" applyFont="1" applyFill="1" applyBorder="1" applyAlignment="1">
      <alignment horizontal="center" vertical="center"/>
      <protection/>
    </xf>
    <xf numFmtId="3" fontId="76" fillId="0" borderId="7" xfId="22" applyNumberFormat="1" applyFont="1" applyBorder="1" applyAlignment="1">
      <alignment vertical="center" wrapText="1"/>
      <protection/>
    </xf>
    <xf numFmtId="3" fontId="76" fillId="0" borderId="8" xfId="22" applyNumberFormat="1" applyFont="1" applyBorder="1" applyAlignment="1">
      <alignment vertical="center" wrapText="1"/>
      <protection/>
    </xf>
    <xf numFmtId="3" fontId="76" fillId="6" borderId="7" xfId="22" applyNumberFormat="1" applyFont="1" applyFill="1" applyBorder="1" applyAlignment="1">
      <alignment vertical="center" wrapText="1"/>
      <protection/>
    </xf>
    <xf numFmtId="3" fontId="76" fillId="6" borderId="8" xfId="22" applyNumberFormat="1" applyFont="1" applyFill="1" applyBorder="1" applyAlignment="1">
      <alignment vertical="center" wrapText="1"/>
      <protection/>
    </xf>
    <xf numFmtId="0" fontId="12" fillId="6" borderId="2" xfId="22" applyFont="1" applyFill="1" applyBorder="1" applyAlignment="1">
      <alignment horizontal="center" vertical="center" wrapText="1"/>
      <protection/>
    </xf>
    <xf numFmtId="0" fontId="58" fillId="6" borderId="2" xfId="22" applyFont="1" applyFill="1" applyBorder="1" applyAlignment="1">
      <alignment vertical="center" wrapText="1"/>
      <protection/>
    </xf>
    <xf numFmtId="0" fontId="6" fillId="6" borderId="7" xfId="22" applyFont="1" applyFill="1" applyBorder="1" applyAlignment="1">
      <alignment vertical="center" wrapText="1"/>
      <protection/>
    </xf>
    <xf numFmtId="0" fontId="6" fillId="6" borderId="8" xfId="22" applyFont="1" applyFill="1" applyBorder="1" applyAlignment="1">
      <alignment vertical="center" wrapText="1"/>
      <protection/>
    </xf>
    <xf numFmtId="0" fontId="6" fillId="0" borderId="7" xfId="22" applyFont="1" applyBorder="1" applyAlignment="1">
      <alignment vertical="center" wrapText="1"/>
      <protection/>
    </xf>
    <xf numFmtId="0" fontId="6" fillId="0" borderId="8" xfId="22" applyFont="1" applyBorder="1" applyAlignment="1">
      <alignment vertical="center" wrapText="1"/>
      <protection/>
    </xf>
    <xf numFmtId="0" fontId="6" fillId="6" borderId="2" xfId="22" applyFont="1" applyFill="1" applyBorder="1" applyAlignment="1">
      <alignment vertical="center" wrapText="1"/>
      <protection/>
    </xf>
    <xf numFmtId="0" fontId="6" fillId="7" borderId="48" xfId="22" applyFont="1" applyFill="1" applyBorder="1" applyAlignment="1">
      <alignment vertical="center" wrapText="1"/>
      <protection/>
    </xf>
    <xf numFmtId="0" fontId="12" fillId="24" borderId="2" xfId="22" applyFont="1" applyFill="1" applyBorder="1" applyAlignment="1">
      <alignment vertical="center" wrapText="1"/>
      <protection/>
    </xf>
    <xf numFmtId="0" fontId="150" fillId="7" borderId="48" xfId="22" applyFont="1" applyFill="1" applyBorder="1" applyAlignment="1">
      <alignment vertical="center" wrapText="1"/>
      <protection/>
    </xf>
    <xf numFmtId="0" fontId="6" fillId="6" borderId="2" xfId="22" applyFont="1" applyFill="1" applyBorder="1" applyAlignment="1">
      <alignment horizontal="center" vertical="center" wrapText="1"/>
      <protection/>
    </xf>
    <xf numFmtId="0" fontId="6" fillId="6" borderId="3" xfId="22" applyFont="1" applyFill="1" applyBorder="1" applyAlignment="1">
      <alignment horizontal="center" vertical="center" wrapText="1"/>
      <protection/>
    </xf>
    <xf numFmtId="0" fontId="6" fillId="6" borderId="10" xfId="22" applyFont="1" applyFill="1" applyBorder="1" applyAlignment="1">
      <alignment horizontal="center" vertical="center" wrapText="1"/>
      <protection/>
    </xf>
    <xf numFmtId="0" fontId="6" fillId="6" borderId="9" xfId="22" applyFont="1" applyFill="1" applyBorder="1" applyAlignment="1">
      <alignment horizontal="center" vertical="center" wrapText="1"/>
      <protection/>
    </xf>
    <xf numFmtId="0" fontId="12" fillId="24" borderId="3" xfId="22" applyFont="1" applyFill="1" applyBorder="1" applyAlignment="1">
      <alignment horizontal="left" vertical="center" wrapText="1"/>
      <protection/>
    </xf>
    <xf numFmtId="0" fontId="12" fillId="24" borderId="10" xfId="22" applyFont="1" applyFill="1" applyBorder="1" applyAlignment="1">
      <alignment horizontal="left" vertical="center" wrapText="1"/>
      <protection/>
    </xf>
    <xf numFmtId="0" fontId="12" fillId="24" borderId="9" xfId="22" applyFont="1" applyFill="1" applyBorder="1" applyAlignment="1">
      <alignment horizontal="left" vertical="center" wrapText="1"/>
      <protection/>
    </xf>
    <xf numFmtId="0" fontId="0" fillId="0" borderId="3" xfId="22" applyBorder="1" applyAlignment="1">
      <alignment horizontal="center" vertical="center" wrapText="1"/>
      <protection/>
    </xf>
    <xf numFmtId="0" fontId="0" fillId="0" borderId="9" xfId="22" applyBorder="1" applyAlignment="1">
      <alignment horizontal="center" vertical="center" wrapText="1"/>
      <protection/>
    </xf>
    <xf numFmtId="0" fontId="32" fillId="0" borderId="49" xfId="22" applyFont="1" applyBorder="1" applyAlignment="1">
      <alignment vertical="center"/>
      <protection/>
    </xf>
    <xf numFmtId="0" fontId="32" fillId="0" borderId="50" xfId="22" applyFont="1" applyBorder="1" applyAlignment="1">
      <alignment vertical="center"/>
      <protection/>
    </xf>
    <xf numFmtId="0" fontId="32" fillId="0" borderId="16" xfId="22" applyFont="1" applyBorder="1" applyAlignment="1">
      <alignment vertical="center"/>
      <protection/>
    </xf>
    <xf numFmtId="0" fontId="32" fillId="0" borderId="22" xfId="22" applyFont="1" applyBorder="1" applyAlignment="1">
      <alignment vertical="center"/>
      <protection/>
    </xf>
    <xf numFmtId="0" fontId="32" fillId="0" borderId="25" xfId="22" applyFont="1" applyBorder="1" applyAlignment="1">
      <alignment vertical="center"/>
      <protection/>
    </xf>
    <xf numFmtId="0" fontId="32" fillId="0" borderId="11" xfId="22" applyFont="1" applyBorder="1" applyAlignment="1">
      <alignment vertical="center"/>
      <protection/>
    </xf>
    <xf numFmtId="0" fontId="0" fillId="0" borderId="12" xfId="22" applyBorder="1" applyAlignment="1">
      <alignment horizontal="center" vertical="center" wrapText="1"/>
      <protection/>
    </xf>
    <xf numFmtId="0" fontId="0" fillId="0" borderId="18" xfId="22" applyBorder="1" applyAlignment="1">
      <alignment horizontal="center" vertical="center" wrapText="1"/>
      <protection/>
    </xf>
    <xf numFmtId="0" fontId="0" fillId="0" borderId="14" xfId="22" applyBorder="1" applyAlignment="1">
      <alignment horizontal="center" vertical="center" wrapText="1"/>
      <protection/>
    </xf>
    <xf numFmtId="0" fontId="0" fillId="0" borderId="51" xfId="22" applyBorder="1" applyAlignment="1">
      <alignment horizontal="center" vertical="center" wrapText="1"/>
      <protection/>
    </xf>
    <xf numFmtId="0" fontId="0" fillId="0" borderId="52" xfId="22" applyBorder="1" applyAlignment="1">
      <alignment horizontal="center" vertical="center" wrapText="1"/>
      <protection/>
    </xf>
    <xf numFmtId="3" fontId="2" fillId="14" borderId="12" xfId="22" applyNumberFormat="1" applyFont="1" applyFill="1" applyBorder="1" applyAlignment="1">
      <alignment horizontal="left" vertical="center"/>
      <protection/>
    </xf>
    <xf numFmtId="3" fontId="2" fillId="14" borderId="18" xfId="22" applyNumberFormat="1" applyFont="1" applyFill="1" applyBorder="1" applyAlignment="1">
      <alignment horizontal="left" vertical="center"/>
      <protection/>
    </xf>
    <xf numFmtId="3" fontId="2" fillId="14" borderId="19" xfId="22" applyNumberFormat="1" applyFont="1" applyFill="1" applyBorder="1" applyAlignment="1">
      <alignment horizontal="left" vertical="center"/>
      <protection/>
    </xf>
    <xf numFmtId="3" fontId="0" fillId="0" borderId="12" xfId="22" applyNumberFormat="1" applyBorder="1" applyAlignment="1">
      <alignment horizontal="center" vertical="center" wrapText="1"/>
      <protection/>
    </xf>
    <xf numFmtId="3" fontId="0" fillId="0" borderId="18" xfId="22" applyNumberFormat="1" applyBorder="1" applyAlignment="1">
      <alignment horizontal="center" vertical="center" wrapText="1"/>
      <protection/>
    </xf>
    <xf numFmtId="3" fontId="0" fillId="0" borderId="14" xfId="22" applyNumberFormat="1" applyBorder="1" applyAlignment="1">
      <alignment horizontal="center" vertical="center" wrapText="1"/>
      <protection/>
    </xf>
    <xf numFmtId="0" fontId="0" fillId="0" borderId="2" xfId="22" applyBorder="1" applyAlignment="1">
      <alignment horizontal="left" vertical="center" wrapText="1"/>
      <protection/>
    </xf>
    <xf numFmtId="0" fontId="0" fillId="0" borderId="0" xfId="22" applyAlignment="1">
      <alignment horizontal="left"/>
      <protection/>
    </xf>
    <xf numFmtId="0" fontId="0" fillId="19" borderId="2" xfId="22" applyFill="1" applyBorder="1" applyAlignment="1">
      <alignment horizontal="left"/>
      <protection/>
    </xf>
    <xf numFmtId="2" fontId="0" fillId="0" borderId="2" xfId="22" applyNumberFormat="1" applyBorder="1" applyAlignment="1">
      <alignment horizontal="center" vertical="center"/>
      <protection/>
    </xf>
    <xf numFmtId="0" fontId="65" fillId="0" borderId="12" xfId="22" applyFont="1" applyBorder="1" applyAlignment="1">
      <alignment horizontal="center" vertical="center" wrapText="1"/>
      <protection/>
    </xf>
    <xf numFmtId="0" fontId="65" fillId="0" borderId="18" xfId="22" applyFont="1" applyBorder="1" applyAlignment="1">
      <alignment horizontal="center" vertical="center" wrapText="1"/>
      <protection/>
    </xf>
    <xf numFmtId="0" fontId="65" fillId="0" borderId="19" xfId="22" applyFont="1" applyBorder="1" applyAlignment="1">
      <alignment horizontal="center" vertical="center" wrapText="1"/>
      <protection/>
    </xf>
    <xf numFmtId="0" fontId="65" fillId="0" borderId="53" xfId="22" applyFont="1" applyBorder="1" applyAlignment="1">
      <alignment horizontal="center" vertical="center" wrapText="1"/>
      <protection/>
    </xf>
    <xf numFmtId="0" fontId="65" fillId="0" borderId="54" xfId="22" applyFont="1" applyBorder="1" applyAlignment="1">
      <alignment horizontal="center" vertical="center" wrapText="1"/>
      <protection/>
    </xf>
    <xf numFmtId="0" fontId="65" fillId="0" borderId="55" xfId="22" applyFont="1" applyBorder="1" applyAlignment="1">
      <alignment horizontal="center" vertical="center" wrapText="1"/>
      <protection/>
    </xf>
    <xf numFmtId="0" fontId="65" fillId="0" borderId="16" xfId="22" applyFont="1" applyBorder="1" applyAlignment="1">
      <alignment horizontal="center" vertical="center" wrapText="1"/>
      <protection/>
    </xf>
    <xf numFmtId="0" fontId="65" fillId="0" borderId="47" xfId="22" applyFont="1" applyBorder="1" applyAlignment="1">
      <alignment horizontal="center" vertical="center" wrapText="1"/>
      <protection/>
    </xf>
    <xf numFmtId="0" fontId="65" fillId="0" borderId="56" xfId="22" applyFont="1" applyBorder="1" applyAlignment="1">
      <alignment horizontal="center" vertical="center" wrapText="1"/>
      <protection/>
    </xf>
    <xf numFmtId="0" fontId="65" fillId="0" borderId="57" xfId="22" applyFont="1" applyBorder="1" applyAlignment="1">
      <alignment horizontal="center" vertical="center" wrapText="1"/>
      <protection/>
    </xf>
    <xf numFmtId="0" fontId="65" fillId="0" borderId="17" xfId="22" applyFont="1" applyBorder="1" applyAlignment="1">
      <alignment horizontal="center" vertical="center" wrapText="1"/>
      <protection/>
    </xf>
    <xf numFmtId="0" fontId="65" fillId="0" borderId="58" xfId="22" applyFont="1" applyBorder="1" applyAlignment="1">
      <alignment horizontal="center" vertical="center" wrapText="1"/>
      <protection/>
    </xf>
    <xf numFmtId="0" fontId="66" fillId="6" borderId="12" xfId="22" applyFont="1" applyFill="1" applyBorder="1" applyAlignment="1">
      <alignment horizontal="left" vertical="center" wrapText="1" indent="2"/>
      <protection/>
    </xf>
    <xf numFmtId="0" fontId="66" fillId="6" borderId="14" xfId="22" applyFont="1" applyFill="1" applyBorder="1" applyAlignment="1">
      <alignment horizontal="left" vertical="center" wrapText="1" indent="2"/>
      <protection/>
    </xf>
    <xf numFmtId="0" fontId="67" fillId="0" borderId="12" xfId="22" applyFont="1" applyBorder="1" applyAlignment="1">
      <alignment vertical="center" wrapText="1"/>
      <protection/>
    </xf>
    <xf numFmtId="0" fontId="67" fillId="0" borderId="14" xfId="22" applyFont="1" applyBorder="1" applyAlignment="1">
      <alignment vertical="center" wrapText="1"/>
      <protection/>
    </xf>
    <xf numFmtId="0" fontId="65" fillId="0" borderId="12" xfId="22" applyFont="1" applyBorder="1" applyAlignment="1">
      <alignment vertical="center" wrapText="1"/>
      <protection/>
    </xf>
    <xf numFmtId="0" fontId="65" fillId="0" borderId="14" xfId="22" applyFont="1" applyBorder="1" applyAlignment="1">
      <alignment vertical="center" wrapText="1"/>
      <protection/>
    </xf>
    <xf numFmtId="0" fontId="53" fillId="0" borderId="23" xfId="22" applyFont="1" applyBorder="1">
      <alignment/>
      <protection/>
    </xf>
    <xf numFmtId="0" fontId="53" fillId="0" borderId="0" xfId="22" applyFont="1">
      <alignment/>
      <protection/>
    </xf>
    <xf numFmtId="0" fontId="65" fillId="0" borderId="22" xfId="22" applyFont="1" applyBorder="1" applyAlignment="1">
      <alignment horizontal="center" vertical="center" wrapText="1"/>
      <protection/>
    </xf>
    <xf numFmtId="0" fontId="65" fillId="0" borderId="26" xfId="22" applyFont="1" applyBorder="1" applyAlignment="1">
      <alignment horizontal="center" vertical="center" wrapText="1"/>
      <protection/>
    </xf>
    <xf numFmtId="0" fontId="65" fillId="0" borderId="21" xfId="22" applyFont="1" applyBorder="1" applyAlignment="1">
      <alignment horizontal="center" vertical="center" wrapText="1"/>
      <protection/>
    </xf>
    <xf numFmtId="0" fontId="65" fillId="0" borderId="14" xfId="22" applyFont="1" applyBorder="1" applyAlignment="1">
      <alignment horizontal="center" vertical="center" wrapText="1"/>
      <protection/>
    </xf>
    <xf numFmtId="0" fontId="74" fillId="0" borderId="12" xfId="22" applyFont="1" applyBorder="1" applyAlignment="1">
      <alignment horizontal="center" vertical="center" wrapText="1"/>
      <protection/>
    </xf>
    <xf numFmtId="0" fontId="74" fillId="0" borderId="19" xfId="22" applyFont="1" applyBorder="1" applyAlignment="1">
      <alignment horizontal="center" vertical="center" wrapText="1"/>
      <protection/>
    </xf>
    <xf numFmtId="0" fontId="74" fillId="0" borderId="17" xfId="22" applyFont="1" applyBorder="1" applyAlignment="1">
      <alignment horizontal="center" vertical="center" wrapText="1"/>
      <protection/>
    </xf>
    <xf numFmtId="0" fontId="74" fillId="0" borderId="58" xfId="22" applyFont="1" applyBorder="1" applyAlignment="1">
      <alignment horizontal="center" vertical="center" wrapText="1"/>
      <protection/>
    </xf>
    <xf numFmtId="0" fontId="65" fillId="0" borderId="20" xfId="22" applyFont="1" applyBorder="1" applyAlignment="1">
      <alignment horizontal="center" vertical="center" wrapText="1"/>
      <protection/>
    </xf>
    <xf numFmtId="0" fontId="75" fillId="0" borderId="0" xfId="22" applyFont="1" applyAlignment="1">
      <alignment horizontal="justify" vertical="center" wrapText="1"/>
      <protection/>
    </xf>
    <xf numFmtId="0" fontId="53" fillId="0" borderId="0" xfId="22" applyFont="1" applyAlignment="1">
      <alignment vertical="center" wrapText="1"/>
      <protection/>
    </xf>
    <xf numFmtId="0" fontId="53" fillId="0" borderId="11" xfId="22" applyFont="1" applyBorder="1" applyAlignment="1">
      <alignment vertical="center" wrapText="1"/>
      <protection/>
    </xf>
    <xf numFmtId="0" fontId="65" fillId="10" borderId="24" xfId="22" applyFont="1" applyFill="1" applyBorder="1" applyAlignment="1">
      <alignment horizontal="center" vertical="center" wrapText="1"/>
      <protection/>
    </xf>
    <xf numFmtId="0" fontId="65" fillId="0" borderId="24" xfId="22" applyFont="1" applyBorder="1" applyAlignment="1">
      <alignment horizontal="center" vertical="center" wrapText="1"/>
      <protection/>
    </xf>
    <xf numFmtId="0" fontId="74" fillId="0" borderId="18" xfId="22" applyFont="1" applyBorder="1" applyAlignment="1">
      <alignment horizontal="center" vertical="center" wrapText="1"/>
      <protection/>
    </xf>
    <xf numFmtId="0" fontId="74" fillId="0" borderId="14" xfId="22" applyFont="1" applyBorder="1" applyAlignment="1">
      <alignment horizontal="center" vertical="center" wrapText="1"/>
      <protection/>
    </xf>
    <xf numFmtId="0" fontId="65" fillId="10" borderId="58" xfId="22" applyFont="1" applyFill="1" applyBorder="1" applyAlignment="1">
      <alignment horizontal="center" vertical="center" wrapText="1"/>
      <protection/>
    </xf>
    <xf numFmtId="0" fontId="75" fillId="21" borderId="12" xfId="22" applyFont="1" applyFill="1" applyBorder="1" applyAlignment="1">
      <alignment horizontal="center" vertical="center" wrapText="1"/>
      <protection/>
    </xf>
    <xf numFmtId="0" fontId="75" fillId="21" borderId="14" xfId="22" applyFont="1" applyFill="1" applyBorder="1" applyAlignment="1">
      <alignment horizontal="center" vertical="center" wrapText="1"/>
      <protection/>
    </xf>
    <xf numFmtId="3" fontId="69" fillId="0" borderId="12" xfId="22" applyNumberFormat="1" applyFont="1" applyBorder="1" applyAlignment="1">
      <alignment horizontal="center" vertical="center"/>
      <protection/>
    </xf>
    <xf numFmtId="3" fontId="69" fillId="0" borderId="14" xfId="22" applyNumberFormat="1" applyFont="1" applyBorder="1" applyAlignment="1">
      <alignment horizontal="center" vertical="center"/>
      <protection/>
    </xf>
    <xf numFmtId="3" fontId="69" fillId="10" borderId="12" xfId="22" applyNumberFormat="1" applyFont="1" applyFill="1" applyBorder="1" applyAlignment="1">
      <alignment horizontal="center" vertical="center"/>
      <protection/>
    </xf>
    <xf numFmtId="3" fontId="69" fillId="10" borderId="14" xfId="22" applyNumberFormat="1" applyFont="1" applyFill="1" applyBorder="1" applyAlignment="1">
      <alignment horizontal="center" vertical="center"/>
      <protection/>
    </xf>
    <xf numFmtId="0" fontId="65" fillId="0" borderId="11" xfId="22" applyFont="1" applyBorder="1" applyAlignment="1">
      <alignment horizontal="center" vertical="center" wrapText="1"/>
      <protection/>
    </xf>
    <xf numFmtId="0" fontId="65" fillId="0" borderId="25" xfId="22" applyFont="1" applyBorder="1" applyAlignment="1">
      <alignment horizontal="center" vertical="center" wrapText="1"/>
      <protection/>
    </xf>
    <xf numFmtId="0" fontId="65" fillId="0" borderId="17" xfId="22" applyFont="1" applyBorder="1" applyAlignment="1">
      <alignment horizontal="center" vertical="top" wrapText="1"/>
      <protection/>
    </xf>
    <xf numFmtId="0" fontId="65" fillId="0" borderId="24" xfId="22" applyFont="1" applyBorder="1" applyAlignment="1">
      <alignment horizontal="center" vertical="top" wrapText="1"/>
      <protection/>
    </xf>
    <xf numFmtId="0" fontId="65" fillId="0" borderId="20" xfId="22" applyFont="1" applyBorder="1" applyAlignment="1">
      <alignment horizontal="center" vertical="top" wrapText="1"/>
      <protection/>
    </xf>
    <xf numFmtId="0" fontId="53" fillId="0" borderId="24" xfId="22" applyFont="1" applyBorder="1" applyAlignment="1">
      <alignment vertical="center" wrapText="1"/>
      <protection/>
    </xf>
    <xf numFmtId="0" fontId="53" fillId="0" borderId="20" xfId="22" applyFont="1" applyBorder="1" applyAlignment="1">
      <alignment vertical="center" wrapText="1"/>
      <protection/>
    </xf>
    <xf numFmtId="0" fontId="65" fillId="0" borderId="24" xfId="22" applyFont="1" applyBorder="1" applyAlignment="1">
      <alignment vertical="center" wrapText="1"/>
      <protection/>
    </xf>
    <xf numFmtId="0" fontId="65" fillId="0" borderId="20" xfId="22" applyFont="1" applyBorder="1" applyAlignment="1">
      <alignment vertical="center" wrapText="1"/>
      <protection/>
    </xf>
    <xf numFmtId="3" fontId="149" fillId="10" borderId="12" xfId="22" applyNumberFormat="1" applyFont="1" applyFill="1" applyBorder="1" applyAlignment="1">
      <alignment horizontal="center" vertical="center" wrapText="1"/>
      <protection/>
    </xf>
    <xf numFmtId="3" fontId="149" fillId="10" borderId="14" xfId="22" applyNumberFormat="1" applyFont="1" applyFill="1" applyBorder="1" applyAlignment="1">
      <alignment horizontal="center" vertical="center" wrapText="1"/>
      <protection/>
    </xf>
    <xf numFmtId="3" fontId="65" fillId="0" borderId="17" xfId="22" applyNumberFormat="1" applyFont="1" applyBorder="1" applyAlignment="1">
      <alignment horizontal="center" vertical="center" wrapText="1"/>
      <protection/>
    </xf>
    <xf numFmtId="3" fontId="65" fillId="0" borderId="20" xfId="22" applyNumberFormat="1" applyFont="1" applyBorder="1" applyAlignment="1">
      <alignment horizontal="center" vertical="center" wrapText="1"/>
      <protection/>
    </xf>
    <xf numFmtId="3" fontId="65" fillId="0" borderId="16" xfId="22" applyNumberFormat="1" applyFont="1" applyBorder="1" applyAlignment="1">
      <alignment vertical="top" wrapText="1"/>
      <protection/>
    </xf>
    <xf numFmtId="3" fontId="65" fillId="0" borderId="47" xfId="22" applyNumberFormat="1" applyFont="1" applyBorder="1" applyAlignment="1">
      <alignment vertical="top" wrapText="1"/>
      <protection/>
    </xf>
    <xf numFmtId="3" fontId="65" fillId="0" borderId="56" xfId="22" applyNumberFormat="1" applyFont="1" applyBorder="1" applyAlignment="1">
      <alignment vertical="top" wrapText="1"/>
      <protection/>
    </xf>
    <xf numFmtId="0" fontId="28" fillId="0" borderId="12" xfId="22" applyFont="1" applyBorder="1" applyAlignment="1">
      <alignment vertical="center" wrapText="1"/>
      <protection/>
    </xf>
    <xf numFmtId="0" fontId="28" fillId="0" borderId="14" xfId="22" applyFont="1" applyBorder="1" applyAlignment="1">
      <alignment vertical="center" wrapText="1"/>
      <protection/>
    </xf>
    <xf numFmtId="0" fontId="28" fillId="0" borderId="18" xfId="22" applyFont="1" applyBorder="1" applyAlignment="1">
      <alignment vertical="center" wrapText="1"/>
      <protection/>
    </xf>
    <xf numFmtId="0" fontId="28" fillId="15" borderId="12" xfId="22" applyFont="1" applyFill="1" applyBorder="1" applyAlignment="1">
      <alignment vertical="center" wrapText="1"/>
      <protection/>
    </xf>
    <xf numFmtId="0" fontId="28" fillId="15" borderId="14" xfId="22" applyFont="1" applyFill="1" applyBorder="1" applyAlignment="1">
      <alignment vertical="center" wrapText="1"/>
      <protection/>
    </xf>
    <xf numFmtId="0" fontId="28" fillId="15" borderId="18" xfId="22" applyFont="1" applyFill="1" applyBorder="1" applyAlignment="1">
      <alignment vertical="center" wrapText="1"/>
      <protection/>
    </xf>
    <xf numFmtId="0" fontId="28" fillId="0" borderId="12" xfId="22" applyFont="1" applyBorder="1" applyAlignment="1">
      <alignment horizontal="center" vertical="center" wrapText="1"/>
      <protection/>
    </xf>
    <xf numFmtId="0" fontId="28" fillId="0" borderId="14" xfId="22" applyFont="1" applyBorder="1" applyAlignment="1">
      <alignment horizontal="center" vertical="center" wrapText="1"/>
      <protection/>
    </xf>
    <xf numFmtId="0" fontId="28" fillId="0" borderId="18" xfId="22" applyFont="1" applyBorder="1" applyAlignment="1">
      <alignment horizontal="center" vertical="center" wrapText="1"/>
      <protection/>
    </xf>
    <xf numFmtId="0" fontId="28" fillId="0" borderId="16" xfId="22" applyFont="1" applyBorder="1" applyAlignment="1">
      <alignment horizontal="center" vertical="center"/>
      <protection/>
    </xf>
    <xf numFmtId="0" fontId="28" fillId="0" borderId="47" xfId="22" applyFont="1" applyBorder="1" applyAlignment="1">
      <alignment horizontal="center" vertical="center"/>
      <protection/>
    </xf>
    <xf numFmtId="0" fontId="28" fillId="0" borderId="22" xfId="22" applyFont="1" applyBorder="1" applyAlignment="1">
      <alignment horizontal="center" vertical="center"/>
      <protection/>
    </xf>
    <xf numFmtId="0" fontId="28" fillId="0" borderId="26" xfId="22" applyFont="1" applyBorder="1" applyAlignment="1">
      <alignment horizontal="center" vertical="center"/>
      <protection/>
    </xf>
    <xf numFmtId="0" fontId="28" fillId="0" borderId="23" xfId="22" applyFont="1" applyBorder="1" applyAlignment="1">
      <alignment horizontal="center" vertical="center"/>
      <protection/>
    </xf>
    <xf numFmtId="0" fontId="28" fillId="0" borderId="21" xfId="22" applyFont="1" applyBorder="1" applyAlignment="1">
      <alignment horizontal="center" vertical="center"/>
      <protection/>
    </xf>
    <xf numFmtId="0" fontId="28" fillId="0" borderId="16" xfId="22" applyFont="1" applyBorder="1" applyAlignment="1">
      <alignment horizontal="left" vertical="center"/>
      <protection/>
    </xf>
    <xf numFmtId="0" fontId="28" fillId="0" borderId="47" xfId="22" applyFont="1" applyBorder="1" applyAlignment="1">
      <alignment horizontal="left" vertical="center"/>
      <protection/>
    </xf>
    <xf numFmtId="0" fontId="28" fillId="10" borderId="18" xfId="22" applyFont="1" applyFill="1" applyBorder="1" applyAlignment="1">
      <alignment vertical="center"/>
      <protection/>
    </xf>
    <xf numFmtId="0" fontId="28" fillId="10" borderId="14" xfId="22" applyFont="1" applyFill="1" applyBorder="1" applyAlignment="1">
      <alignment vertical="center"/>
      <protection/>
    </xf>
    <xf numFmtId="0" fontId="28" fillId="10" borderId="26" xfId="22" applyFont="1" applyFill="1" applyBorder="1">
      <alignment/>
      <protection/>
    </xf>
    <xf numFmtId="0" fontId="28" fillId="10" borderId="23" xfId="22" applyFont="1" applyFill="1" applyBorder="1">
      <alignment/>
      <protection/>
    </xf>
    <xf numFmtId="0" fontId="28" fillId="10" borderId="21" xfId="22" applyFont="1" applyFill="1" applyBorder="1">
      <alignment/>
      <protection/>
    </xf>
    <xf numFmtId="0" fontId="28" fillId="0" borderId="19" xfId="22" applyFont="1" applyBorder="1" applyAlignment="1">
      <alignment horizontal="center" vertical="center" wrapText="1"/>
      <protection/>
    </xf>
    <xf numFmtId="0" fontId="28" fillId="0" borderId="53" xfId="22" applyFont="1" applyBorder="1" applyAlignment="1">
      <alignment horizontal="center" vertical="center" wrapText="1"/>
      <protection/>
    </xf>
    <xf numFmtId="0" fontId="28" fillId="0" borderId="12" xfId="22" applyFont="1" applyBorder="1" applyAlignment="1">
      <alignment horizontal="center" vertical="center"/>
      <protection/>
    </xf>
    <xf numFmtId="0" fontId="28" fillId="0" borderId="14" xfId="22" applyFont="1" applyBorder="1" applyAlignment="1">
      <alignment horizontal="center" vertical="center"/>
      <protection/>
    </xf>
    <xf numFmtId="0" fontId="28" fillId="0" borderId="18" xfId="22" applyFont="1" applyBorder="1" applyAlignment="1">
      <alignment horizontal="center" vertical="center"/>
      <protection/>
    </xf>
    <xf numFmtId="0" fontId="65" fillId="0" borderId="12" xfId="22" applyFont="1" applyBorder="1" applyAlignment="1">
      <alignment horizontal="right" vertical="center" wrapText="1"/>
      <protection/>
    </xf>
    <xf numFmtId="0" fontId="65" fillId="0" borderId="14" xfId="22" applyFont="1" applyBorder="1" applyAlignment="1">
      <alignment horizontal="right" vertical="center" wrapText="1"/>
      <protection/>
    </xf>
    <xf numFmtId="0" fontId="65" fillId="0" borderId="59" xfId="22" applyFont="1" applyBorder="1" applyAlignment="1">
      <alignment horizontal="center" vertical="center" wrapText="1"/>
      <protection/>
    </xf>
    <xf numFmtId="0" fontId="53" fillId="10" borderId="24" xfId="22" applyFont="1" applyFill="1" applyBorder="1" applyAlignment="1">
      <alignment vertical="center" wrapText="1"/>
      <protection/>
    </xf>
    <xf numFmtId="0" fontId="53" fillId="10" borderId="20" xfId="22" applyFont="1" applyFill="1" applyBorder="1" applyAlignment="1">
      <alignment vertical="center" wrapText="1"/>
      <protection/>
    </xf>
    <xf numFmtId="0" fontId="53" fillId="10" borderId="58" xfId="22" applyFont="1" applyFill="1" applyBorder="1" applyAlignment="1">
      <alignment vertical="center" wrapText="1"/>
      <protection/>
    </xf>
    <xf numFmtId="0" fontId="21" fillId="0" borderId="0" xfId="22" applyFont="1" applyAlignment="1">
      <alignment horizontal="left" vertical="center" wrapText="1"/>
      <protection/>
    </xf>
    <xf numFmtId="0" fontId="2" fillId="0" borderId="2" xfId="22" applyFont="1" applyBorder="1" applyAlignment="1">
      <alignment horizontal="center" vertical="center" wrapText="1"/>
      <protection/>
    </xf>
    <xf numFmtId="0" fontId="2" fillId="0" borderId="9" xfId="22" applyFont="1" applyBorder="1" applyAlignment="1">
      <alignment horizontal="center" vertical="center" wrapText="1"/>
      <protection/>
    </xf>
    <xf numFmtId="0" fontId="2" fillId="0" borderId="3" xfId="22" applyFont="1" applyBorder="1" applyAlignment="1">
      <alignment horizontal="center" vertical="center" wrapText="1"/>
      <protection/>
    </xf>
    <xf numFmtId="0" fontId="7" fillId="0" borderId="3" xfId="22" applyFont="1" applyBorder="1" applyAlignment="1">
      <alignment horizontal="center" vertical="center" wrapText="1"/>
      <protection/>
    </xf>
    <xf numFmtId="0" fontId="7" fillId="0" borderId="9" xfId="22" applyFont="1" applyBorder="1" applyAlignment="1">
      <alignment horizontal="center" vertical="center" wrapText="1"/>
      <protection/>
    </xf>
    <xf numFmtId="0" fontId="2" fillId="0" borderId="10" xfId="22" applyFont="1" applyBorder="1" applyAlignment="1">
      <alignment horizontal="center" vertical="center" wrapText="1"/>
      <protection/>
    </xf>
    <xf numFmtId="9" fontId="7" fillId="0" borderId="2" xfId="22" applyNumberFormat="1" applyFont="1" applyBorder="1" applyAlignment="1">
      <alignment horizontal="center" vertical="center" wrapText="1"/>
      <protection/>
    </xf>
    <xf numFmtId="0" fontId="2" fillId="10" borderId="3" xfId="22" applyFont="1" applyFill="1" applyBorder="1" applyAlignment="1">
      <alignment horizontal="center" vertical="center" wrapText="1"/>
      <protection/>
    </xf>
    <xf numFmtId="0" fontId="2" fillId="10" borderId="9" xfId="22" applyFont="1" applyFill="1" applyBorder="1" applyAlignment="1">
      <alignment horizontal="center" vertical="center" wrapText="1"/>
      <protection/>
    </xf>
    <xf numFmtId="0" fontId="0" fillId="0" borderId="7" xfId="22" applyBorder="1" applyAlignment="1">
      <alignment horizontal="center" vertical="center"/>
      <protection/>
    </xf>
    <xf numFmtId="0" fontId="0" fillId="0" borderId="8" xfId="22" applyBorder="1" applyAlignment="1">
      <alignment horizontal="center" vertical="center"/>
      <protection/>
    </xf>
    <xf numFmtId="0" fontId="6" fillId="10" borderId="3" xfId="22" applyFont="1" applyFill="1" applyBorder="1" applyAlignment="1">
      <alignment horizontal="center" vertical="center" wrapText="1"/>
      <protection/>
    </xf>
    <xf numFmtId="0" fontId="6" fillId="10" borderId="9" xfId="22" applyFont="1" applyFill="1" applyBorder="1" applyAlignment="1">
      <alignment horizontal="center" vertical="center" wrapText="1"/>
      <protection/>
    </xf>
    <xf numFmtId="0" fontId="0" fillId="10" borderId="7" xfId="22" applyFill="1" applyBorder="1" applyAlignment="1">
      <alignment horizontal="center" vertical="center"/>
      <protection/>
    </xf>
    <xf numFmtId="0" fontId="0" fillId="10" borderId="8" xfId="22" applyFill="1" applyBorder="1" applyAlignment="1">
      <alignment horizontal="center" vertical="center"/>
      <protection/>
    </xf>
    <xf numFmtId="0" fontId="99" fillId="0" borderId="0" xfId="22" applyFont="1" applyAlignment="1">
      <alignment vertical="center" wrapText="1"/>
      <protection/>
    </xf>
    <xf numFmtId="0" fontId="102" fillId="10" borderId="3" xfId="22" applyFont="1" applyFill="1" applyBorder="1" applyAlignment="1">
      <alignment horizontal="center" vertical="center" wrapText="1"/>
      <protection/>
    </xf>
    <xf numFmtId="0" fontId="102" fillId="10" borderId="9" xfId="22" applyFont="1" applyFill="1" applyBorder="1" applyAlignment="1">
      <alignment horizontal="center" vertical="center" wrapText="1"/>
      <protection/>
    </xf>
    <xf numFmtId="0" fontId="65" fillId="10" borderId="3" xfId="22" applyFont="1" applyFill="1" applyBorder="1" applyAlignment="1">
      <alignment horizontal="center" vertical="center" wrapText="1"/>
      <protection/>
    </xf>
    <xf numFmtId="0" fontId="65" fillId="10" borderId="10" xfId="22" applyFont="1" applyFill="1" applyBorder="1" applyAlignment="1">
      <alignment horizontal="center" vertical="center" wrapText="1"/>
      <protection/>
    </xf>
    <xf numFmtId="0" fontId="65" fillId="10" borderId="9" xfId="22" applyFont="1" applyFill="1" applyBorder="1" applyAlignment="1">
      <alignment horizontal="center" vertical="center" wrapText="1"/>
      <protection/>
    </xf>
    <xf numFmtId="0" fontId="65" fillId="10" borderId="7" xfId="22" applyFont="1" applyFill="1" applyBorder="1" applyAlignment="1">
      <alignment horizontal="center" vertical="center" wrapText="1"/>
      <protection/>
    </xf>
    <xf numFmtId="0" fontId="65" fillId="10" borderId="28" xfId="22" applyFont="1" applyFill="1" applyBorder="1" applyAlignment="1">
      <alignment horizontal="center" vertical="center" wrapText="1"/>
      <protection/>
    </xf>
    <xf numFmtId="0" fontId="65" fillId="10" borderId="8" xfId="22" applyFont="1" applyFill="1" applyBorder="1" applyAlignment="1">
      <alignment horizontal="center" vertical="center" wrapText="1"/>
      <protection/>
    </xf>
    <xf numFmtId="0" fontId="73" fillId="10" borderId="7" xfId="22" applyFont="1" applyFill="1" applyBorder="1" applyAlignment="1">
      <alignment horizontal="center" vertical="center" wrapText="1"/>
      <protection/>
    </xf>
    <xf numFmtId="0" fontId="73" fillId="10" borderId="28" xfId="22" applyFont="1" applyFill="1" applyBorder="1" applyAlignment="1">
      <alignment horizontal="center" vertical="center" wrapText="1"/>
      <protection/>
    </xf>
    <xf numFmtId="0" fontId="73" fillId="10" borderId="8" xfId="22" applyFont="1" applyFill="1" applyBorder="1" applyAlignment="1">
      <alignment horizontal="center" vertical="center" wrapText="1"/>
      <protection/>
    </xf>
    <xf numFmtId="0" fontId="65" fillId="10" borderId="27" xfId="22" applyFont="1" applyFill="1" applyBorder="1" applyAlignment="1">
      <alignment horizontal="center" vertical="center" wrapText="1"/>
      <protection/>
    </xf>
    <xf numFmtId="0" fontId="0" fillId="10" borderId="27" xfId="22" applyFill="1" applyBorder="1" applyAlignment="1">
      <alignment horizontal="center" vertical="center"/>
      <protection/>
    </xf>
    <xf numFmtId="0" fontId="0" fillId="10" borderId="31" xfId="22" applyFill="1" applyBorder="1" applyAlignment="1">
      <alignment horizontal="center" vertical="center"/>
      <protection/>
    </xf>
    <xf numFmtId="0" fontId="0" fillId="10" borderId="1" xfId="22" applyFill="1" applyBorder="1" applyAlignment="1">
      <alignment horizontal="center" vertical="center"/>
      <protection/>
    </xf>
    <xf numFmtId="0" fontId="0" fillId="10" borderId="4" xfId="22" applyFill="1" applyBorder="1" applyAlignment="1">
      <alignment horizontal="center" vertical="center"/>
      <protection/>
    </xf>
    <xf numFmtId="0" fontId="0" fillId="10" borderId="29" xfId="22" applyFill="1" applyBorder="1" applyAlignment="1">
      <alignment horizontal="center" vertical="center"/>
      <protection/>
    </xf>
    <xf numFmtId="0" fontId="0" fillId="10" borderId="6" xfId="22" applyFill="1" applyBorder="1" applyAlignment="1">
      <alignment horizontal="center" vertical="center"/>
      <protection/>
    </xf>
    <xf numFmtId="0" fontId="102" fillId="10" borderId="10" xfId="22" applyFont="1" applyFill="1" applyBorder="1" applyAlignment="1">
      <alignment horizontal="center" vertical="center" wrapText="1"/>
      <protection/>
    </xf>
    <xf numFmtId="0" fontId="65" fillId="0" borderId="27" xfId="22" applyFont="1" applyBorder="1" applyAlignment="1">
      <alignment horizontal="center" vertical="center" wrapText="1"/>
      <protection/>
    </xf>
    <xf numFmtId="0" fontId="65" fillId="0" borderId="31" xfId="22" applyFont="1" applyBorder="1" applyAlignment="1">
      <alignment horizontal="center" vertical="center" wrapText="1"/>
      <protection/>
    </xf>
    <xf numFmtId="0" fontId="65" fillId="0" borderId="1" xfId="22" applyFont="1" applyBorder="1" applyAlignment="1">
      <alignment horizontal="center" vertical="center" wrapText="1"/>
      <protection/>
    </xf>
    <xf numFmtId="0" fontId="65" fillId="0" borderId="4" xfId="22" applyFont="1" applyBorder="1" applyAlignment="1">
      <alignment horizontal="center" vertical="center" wrapText="1"/>
      <protection/>
    </xf>
    <xf numFmtId="0" fontId="65" fillId="0" borderId="29" xfId="22" applyFont="1" applyBorder="1" applyAlignment="1">
      <alignment horizontal="center" vertical="center" wrapText="1"/>
      <protection/>
    </xf>
    <xf numFmtId="0" fontId="65" fillId="0" borderId="6" xfId="22" applyFont="1" applyBorder="1" applyAlignment="1">
      <alignment horizontal="center" vertical="center" wrapText="1"/>
      <protection/>
    </xf>
    <xf numFmtId="0" fontId="0" fillId="0" borderId="7" xfId="22" applyBorder="1" applyAlignment="1">
      <alignment horizontal="center"/>
      <protection/>
    </xf>
    <xf numFmtId="0" fontId="0" fillId="0" borderId="28" xfId="22" applyBorder="1" applyAlignment="1">
      <alignment horizontal="center"/>
      <protection/>
    </xf>
    <xf numFmtId="0" fontId="0" fillId="0" borderId="8" xfId="22" applyBorder="1" applyAlignment="1">
      <alignment horizontal="center"/>
      <protection/>
    </xf>
    <xf numFmtId="0" fontId="64" fillId="0" borderId="7" xfId="22" applyFont="1" applyBorder="1" applyAlignment="1">
      <alignment horizontal="center" vertical="center" wrapText="1"/>
      <protection/>
    </xf>
    <xf numFmtId="0" fontId="64" fillId="0" borderId="8" xfId="22" applyFont="1" applyBorder="1" applyAlignment="1">
      <alignment horizontal="center" vertical="center" wrapText="1"/>
      <protection/>
    </xf>
    <xf numFmtId="0" fontId="104" fillId="0" borderId="7" xfId="22" applyFont="1" applyBorder="1" applyAlignment="1">
      <alignment horizontal="center" vertical="center" wrapText="1"/>
      <protection/>
    </xf>
    <xf numFmtId="0" fontId="104" fillId="0" borderId="8" xfId="22" applyFont="1" applyBorder="1" applyAlignment="1">
      <alignment horizontal="center" vertical="center" wrapText="1"/>
      <protection/>
    </xf>
    <xf numFmtId="0" fontId="104" fillId="0" borderId="27" xfId="22" applyFont="1" applyBorder="1" applyAlignment="1">
      <alignment horizontal="center" vertical="center" wrapText="1"/>
      <protection/>
    </xf>
    <xf numFmtId="0" fontId="104" fillId="0" borderId="9" xfId="22" applyFont="1" applyBorder="1" applyAlignment="1">
      <alignment horizontal="center" vertical="center" wrapText="1"/>
      <protection/>
    </xf>
    <xf numFmtId="0" fontId="7" fillId="0" borderId="7" xfId="22" applyFont="1" applyBorder="1" applyAlignment="1">
      <alignment horizontal="center" vertical="center" wrapText="1"/>
      <protection/>
    </xf>
    <xf numFmtId="0" fontId="7" fillId="0" borderId="8" xfId="22" applyFont="1" applyBorder="1" applyAlignment="1">
      <alignment horizontal="center" vertical="center" wrapText="1"/>
      <protection/>
    </xf>
    <xf numFmtId="0" fontId="2" fillId="0" borderId="7" xfId="22" applyFont="1" applyBorder="1" applyAlignment="1">
      <alignment horizontal="center" wrapText="1"/>
      <protection/>
    </xf>
    <xf numFmtId="0" fontId="2" fillId="0" borderId="8" xfId="22" applyFont="1" applyBorder="1" applyAlignment="1">
      <alignment horizontal="center" wrapText="1"/>
      <protection/>
    </xf>
    <xf numFmtId="0" fontId="0" fillId="0" borderId="2" xfId="22" applyBorder="1" applyAlignment="1">
      <alignment horizontal="center" wrapText="1"/>
      <protection/>
    </xf>
    <xf numFmtId="0" fontId="2" fillId="0" borderId="7" xfId="22" applyFont="1" applyBorder="1" applyAlignment="1">
      <alignment horizontal="center" vertical="center" wrapText="1"/>
      <protection/>
    </xf>
    <xf numFmtId="0" fontId="2" fillId="0" borderId="8" xfId="22" applyFont="1" applyBorder="1" applyAlignment="1">
      <alignment horizontal="center" vertical="center" wrapText="1"/>
      <protection/>
    </xf>
    <xf numFmtId="0" fontId="25" fillId="0" borderId="0" xfId="22" applyFont="1" applyAlignment="1">
      <alignment vertical="center" wrapText="1"/>
      <protection/>
    </xf>
    <xf numFmtId="0" fontId="1" fillId="0" borderId="2" xfId="22" applyFont="1" applyBorder="1" applyAlignment="1">
      <alignment horizontal="center" vertical="center" wrapText="1"/>
      <protection/>
    </xf>
    <xf numFmtId="0" fontId="25" fillId="0" borderId="2" xfId="22" applyFont="1" applyBorder="1" applyAlignment="1">
      <alignment horizontal="center" vertical="center" wrapText="1"/>
      <protection/>
    </xf>
    <xf numFmtId="0" fontId="25" fillId="0" borderId="2" xfId="22" applyFont="1" applyBorder="1" applyAlignment="1">
      <alignment horizontal="center" vertical="center"/>
      <protection/>
    </xf>
    <xf numFmtId="0" fontId="0" fillId="0" borderId="7" xfId="22" applyBorder="1" applyAlignment="1">
      <alignment horizontal="center" vertical="center" wrapText="1"/>
      <protection/>
    </xf>
    <xf numFmtId="0" fontId="0" fillId="0" borderId="8" xfId="22" applyBorder="1" applyAlignment="1">
      <alignment horizontal="center" vertical="center" wrapText="1"/>
      <protection/>
    </xf>
    <xf numFmtId="0" fontId="7" fillId="0" borderId="2" xfId="22" applyFont="1" applyBorder="1" applyAlignment="1">
      <alignment horizontal="center" vertical="center" wrapText="1"/>
      <protection/>
    </xf>
    <xf numFmtId="0" fontId="6" fillId="0" borderId="7" xfId="22" applyFont="1" applyBorder="1" applyAlignment="1">
      <alignment horizontal="center" vertical="center" wrapText="1"/>
      <protection/>
    </xf>
    <xf numFmtId="0" fontId="6" fillId="0" borderId="8" xfId="22" applyFont="1" applyBorder="1" applyAlignment="1">
      <alignment horizontal="center" vertical="center" wrapText="1"/>
      <protection/>
    </xf>
    <xf numFmtId="0" fontId="25" fillId="0" borderId="3" xfId="22" applyFont="1" applyBorder="1" applyAlignment="1">
      <alignment horizontal="center" vertical="center" wrapText="1"/>
      <protection/>
    </xf>
    <xf numFmtId="0" fontId="25" fillId="0" borderId="10" xfId="22" applyFont="1" applyBorder="1" applyAlignment="1">
      <alignment horizontal="center" vertical="center" wrapText="1"/>
      <protection/>
    </xf>
    <xf numFmtId="0" fontId="25" fillId="0" borderId="9" xfId="22" applyFont="1" applyBorder="1" applyAlignment="1">
      <alignment horizontal="center" vertical="center" wrapText="1"/>
      <protection/>
    </xf>
    <xf numFmtId="0" fontId="1" fillId="0" borderId="2" xfId="22" applyFont="1" applyBorder="1" applyAlignment="1">
      <alignment vertical="center" wrapText="1"/>
      <protection/>
    </xf>
    <xf numFmtId="0" fontId="34" fillId="0" borderId="3" xfId="22" applyFont="1" applyBorder="1" applyAlignment="1">
      <alignment horizontal="left" vertical="center" wrapText="1" indent="7"/>
      <protection/>
    </xf>
    <xf numFmtId="0" fontId="34" fillId="0" borderId="9" xfId="22" applyFont="1" applyBorder="1" applyAlignment="1">
      <alignment horizontal="left" vertical="center" wrapText="1" indent="7"/>
      <protection/>
    </xf>
    <xf numFmtId="0" fontId="0" fillId="0" borderId="0" xfId="22" applyAlignment="1">
      <alignment horizontal="left" vertical="center" wrapText="1"/>
      <protection/>
    </xf>
    <xf numFmtId="0" fontId="6" fillId="0" borderId="7" xfId="22" applyFont="1" applyBorder="1" applyAlignment="1">
      <alignment horizontal="center" vertical="center"/>
      <protection/>
    </xf>
    <xf numFmtId="0" fontId="6" fillId="0" borderId="8" xfId="22" applyFont="1" applyBorder="1" applyAlignment="1">
      <alignment horizontal="center" vertical="center"/>
      <protection/>
    </xf>
    <xf numFmtId="0" fontId="6" fillId="0" borderId="28" xfId="22" applyFont="1" applyBorder="1" applyAlignment="1">
      <alignment horizontal="center" vertical="center"/>
      <protection/>
    </xf>
    <xf numFmtId="0" fontId="22" fillId="0" borderId="0" xfId="22" applyFont="1" applyAlignment="1">
      <alignment horizontal="left"/>
      <protection/>
    </xf>
    <xf numFmtId="0" fontId="6" fillId="0" borderId="2" xfId="22" applyFont="1" applyBorder="1" applyAlignment="1">
      <alignment horizontal="center"/>
      <protection/>
    </xf>
    <xf numFmtId="0" fontId="6" fillId="0" borderId="3" xfId="22" applyFont="1" applyBorder="1" applyAlignment="1">
      <alignment horizontal="center"/>
      <protection/>
    </xf>
    <xf numFmtId="0" fontId="6" fillId="0" borderId="10" xfId="22" applyFont="1" applyBorder="1" applyAlignment="1">
      <alignment horizontal="center"/>
      <protection/>
    </xf>
    <xf numFmtId="0" fontId="6" fillId="0" borderId="9" xfId="22" applyFont="1" applyBorder="1" applyAlignment="1">
      <alignment horizontal="center"/>
      <protection/>
    </xf>
    <xf numFmtId="0" fontId="6" fillId="0" borderId="7" xfId="22" applyFont="1" applyBorder="1" applyAlignment="1">
      <alignment horizontal="center"/>
      <protection/>
    </xf>
    <xf numFmtId="0" fontId="6" fillId="0" borderId="27" xfId="22" applyFont="1" applyBorder="1" applyAlignment="1">
      <alignment horizontal="center"/>
      <protection/>
    </xf>
    <xf numFmtId="0" fontId="6" fillId="0" borderId="2" xfId="22" applyFont="1" applyBorder="1" applyAlignment="1">
      <alignment horizontal="left"/>
      <protection/>
    </xf>
    <xf numFmtId="0" fontId="6" fillId="0" borderId="2" xfId="22" applyFont="1" applyBorder="1" applyAlignment="1">
      <alignment horizontal="center" wrapText="1"/>
      <protection/>
    </xf>
    <xf numFmtId="0" fontId="7" fillId="0" borderId="2" xfId="22" applyFont="1" applyBorder="1" applyAlignment="1">
      <alignment horizontal="left"/>
      <protection/>
    </xf>
    <xf numFmtId="0" fontId="6" fillId="0" borderId="2" xfId="22" applyFont="1" applyBorder="1" applyAlignment="1">
      <alignment horizontal="left" indent="1"/>
      <protection/>
    </xf>
    <xf numFmtId="0" fontId="90" fillId="0" borderId="0" xfId="22" applyFont="1" applyAlignment="1">
      <alignment horizontal="left" vertical="center" wrapText="1"/>
      <protection/>
    </xf>
    <xf numFmtId="0" fontId="110" fillId="0" borderId="3" xfId="22" applyFont="1" applyBorder="1" applyAlignment="1">
      <alignment horizontal="justify" vertical="center" wrapText="1"/>
      <protection/>
    </xf>
    <xf numFmtId="0" fontId="110" fillId="0" borderId="9" xfId="22" applyFont="1" applyBorder="1" applyAlignment="1">
      <alignment horizontal="justify" vertical="center" wrapText="1"/>
      <protection/>
    </xf>
    <xf numFmtId="0" fontId="110" fillId="0" borderId="10" xfId="22" applyFont="1" applyBorder="1" applyAlignment="1">
      <alignment horizontal="justify" vertical="center" wrapText="1"/>
      <protection/>
    </xf>
    <xf numFmtId="0" fontId="25" fillId="10" borderId="4" xfId="22" applyFont="1" applyFill="1" applyBorder="1" applyAlignment="1">
      <alignment vertical="center" wrapText="1"/>
      <protection/>
    </xf>
    <xf numFmtId="0" fontId="25" fillId="10" borderId="28" xfId="22" applyFont="1" applyFill="1" applyBorder="1" applyAlignment="1">
      <alignment vertical="center" wrapText="1"/>
      <protection/>
    </xf>
    <xf numFmtId="0" fontId="25" fillId="10" borderId="6" xfId="22" applyFont="1" applyFill="1" applyBorder="1" applyAlignment="1">
      <alignment vertical="center" wrapText="1"/>
      <protection/>
    </xf>
    <xf numFmtId="0" fontId="25" fillId="10" borderId="8" xfId="22" applyFont="1" applyFill="1" applyBorder="1" applyAlignment="1">
      <alignment vertical="center" wrapText="1"/>
      <protection/>
    </xf>
    <xf numFmtId="0" fontId="25" fillId="0" borderId="4" xfId="22" applyFont="1" applyBorder="1" applyAlignment="1">
      <alignment vertical="center" wrapText="1"/>
      <protection/>
    </xf>
    <xf numFmtId="0" fontId="25" fillId="0" borderId="28" xfId="22" applyFont="1" applyBorder="1" applyAlignment="1">
      <alignment vertical="center" wrapText="1"/>
      <protection/>
    </xf>
    <xf numFmtId="0" fontId="25" fillId="0" borderId="6" xfId="22" applyFont="1" applyBorder="1" applyAlignment="1">
      <alignment vertical="center" wrapText="1"/>
      <protection/>
    </xf>
    <xf numFmtId="0" fontId="25" fillId="0" borderId="8" xfId="22" applyFont="1" applyBorder="1" applyAlignment="1">
      <alignment vertical="center" wrapText="1"/>
      <protection/>
    </xf>
    <xf numFmtId="0" fontId="34" fillId="9" borderId="2" xfId="22" applyFont="1" applyFill="1" applyBorder="1" applyAlignment="1">
      <alignment vertical="center" wrapText="1"/>
      <protection/>
    </xf>
    <xf numFmtId="0" fontId="0" fillId="0" borderId="0" xfId="22" applyAlignment="1">
      <alignment horizontal="justify" vertical="top" wrapText="1"/>
      <protection/>
    </xf>
    <xf numFmtId="0" fontId="58" fillId="0" borderId="0" xfId="22" applyFont="1" applyAlignment="1">
      <alignment vertical="top" wrapText="1"/>
      <protection/>
    </xf>
    <xf numFmtId="0" fontId="2" fillId="4" borderId="7" xfId="22" applyFont="1" applyFill="1" applyBorder="1" applyAlignment="1">
      <alignment horizontal="center" vertical="center" wrapText="1"/>
      <protection/>
    </xf>
    <xf numFmtId="0" fontId="2" fillId="4" borderId="28" xfId="22" applyFont="1" applyFill="1" applyBorder="1" applyAlignment="1">
      <alignment horizontal="center" vertical="center" wrapText="1"/>
      <protection/>
    </xf>
    <xf numFmtId="0" fontId="2" fillId="4" borderId="8" xfId="22" applyFont="1" applyFill="1" applyBorder="1" applyAlignment="1">
      <alignment horizontal="center" vertical="center" wrapText="1"/>
      <protection/>
    </xf>
    <xf numFmtId="0" fontId="2" fillId="0" borderId="28" xfId="22" applyFont="1" applyBorder="1" applyAlignment="1">
      <alignment horizontal="center" vertical="center" wrapText="1"/>
      <protection/>
    </xf>
    <xf numFmtId="0" fontId="0" fillId="0" borderId="3" xfId="22" applyBorder="1" applyAlignment="1">
      <alignment horizontal="left" vertical="center" wrapText="1"/>
      <protection/>
    </xf>
    <xf numFmtId="0" fontId="0" fillId="0" borderId="10" xfId="22" applyBorder="1" applyAlignment="1">
      <alignment horizontal="left" vertical="center" wrapText="1"/>
      <protection/>
    </xf>
    <xf numFmtId="0" fontId="0" fillId="0" borderId="9" xfId="22" applyBorder="1" applyAlignment="1">
      <alignment horizontal="left" vertical="center" wrapText="1"/>
      <protection/>
    </xf>
    <xf numFmtId="0" fontId="0" fillId="0" borderId="27" xfId="22" applyBorder="1" applyAlignment="1">
      <alignment horizontal="left" vertical="center" wrapText="1"/>
      <protection/>
    </xf>
    <xf numFmtId="0" fontId="0" fillId="0" borderId="30" xfId="22" applyBorder="1" applyAlignment="1">
      <alignment horizontal="left" vertical="center" wrapText="1"/>
      <protection/>
    </xf>
    <xf numFmtId="0" fontId="0" fillId="0" borderId="31" xfId="22" applyBorder="1" applyAlignment="1">
      <alignment horizontal="left" vertical="center" wrapText="1"/>
      <protection/>
    </xf>
    <xf numFmtId="0" fontId="6" fillId="0" borderId="2" xfId="30" applyFont="1" applyBorder="1" applyAlignment="1">
      <alignment horizontal="center" vertical="center" wrapText="1"/>
      <protection/>
    </xf>
    <xf numFmtId="0" fontId="6" fillId="0" borderId="10" xfId="22" applyFont="1" applyBorder="1" applyAlignment="1">
      <alignment horizontal="left" vertical="center"/>
      <protection/>
    </xf>
    <xf numFmtId="0" fontId="6" fillId="0" borderId="30" xfId="22" applyFont="1" applyBorder="1" applyAlignment="1">
      <alignment horizontal="center" vertical="center"/>
      <protection/>
    </xf>
    <xf numFmtId="0" fontId="6" fillId="0" borderId="5" xfId="22" applyFont="1" applyBorder="1" applyAlignment="1">
      <alignment horizontal="center" vertical="center"/>
      <protection/>
    </xf>
    <xf numFmtId="0" fontId="6" fillId="0" borderId="30" xfId="22" applyFont="1" applyBorder="1" applyAlignment="1">
      <alignment horizontal="left"/>
      <protection/>
    </xf>
    <xf numFmtId="0" fontId="6" fillId="0" borderId="5" xfId="22" applyFont="1" applyBorder="1" applyAlignment="1">
      <alignment horizontal="left" wrapText="1"/>
      <protection/>
    </xf>
    <xf numFmtId="0" fontId="6" fillId="0" borderId="10" xfId="22" applyFont="1" applyBorder="1" applyAlignment="1">
      <alignment horizontal="left" vertical="center" wrapText="1"/>
      <protection/>
    </xf>
    <xf numFmtId="0" fontId="6" fillId="0" borderId="0" xfId="22" applyFont="1" applyAlignment="1">
      <alignment horizontal="center" vertical="center"/>
      <protection/>
    </xf>
    <xf numFmtId="0" fontId="6" fillId="0" borderId="30" xfId="22" applyFont="1" applyBorder="1" applyAlignment="1">
      <alignment horizontal="left" wrapText="1"/>
      <protection/>
    </xf>
    <xf numFmtId="0" fontId="6" fillId="0" borderId="0" xfId="22" applyFont="1" applyAlignment="1">
      <alignment horizontal="left" wrapText="1"/>
      <protection/>
    </xf>
    <xf numFmtId="0" fontId="6" fillId="0" borderId="10" xfId="22" applyFont="1" applyBorder="1" applyAlignment="1">
      <alignment horizontal="left" wrapText="1"/>
      <protection/>
    </xf>
    <xf numFmtId="0" fontId="6" fillId="0" borderId="0" xfId="22" applyFont="1" applyAlignment="1">
      <alignment horizontal="left" vertical="center" wrapText="1"/>
      <protection/>
    </xf>
    <xf numFmtId="0" fontId="6" fillId="0" borderId="0" xfId="22" applyFont="1" applyAlignment="1">
      <alignment horizontal="left"/>
      <protection/>
    </xf>
    <xf numFmtId="0" fontId="6" fillId="0" borderId="5" xfId="22" applyFont="1" applyBorder="1" applyAlignment="1">
      <alignment horizontal="left"/>
      <protection/>
    </xf>
    <xf numFmtId="0" fontId="6" fillId="0" borderId="27" xfId="22" applyFont="1" applyBorder="1" applyAlignment="1">
      <alignment horizontal="center" vertical="center" wrapText="1"/>
      <protection/>
    </xf>
    <xf numFmtId="0" fontId="6" fillId="0" borderId="31" xfId="22" applyFont="1" applyBorder="1" applyAlignment="1">
      <alignment horizontal="center" vertical="center" wrapText="1"/>
      <protection/>
    </xf>
    <xf numFmtId="0" fontId="6" fillId="0" borderId="1" xfId="22" applyFont="1" applyBorder="1" applyAlignment="1">
      <alignment horizontal="center" vertical="center" wrapText="1"/>
      <protection/>
    </xf>
    <xf numFmtId="0" fontId="6" fillId="0" borderId="29" xfId="22" applyFont="1" applyBorder="1" applyAlignment="1">
      <alignment horizontal="center" vertical="center" wrapText="1"/>
      <protection/>
    </xf>
    <xf numFmtId="0" fontId="6" fillId="0" borderId="2" xfId="22" applyFont="1" applyBorder="1" applyAlignment="1">
      <alignment horizontal="left" vertical="center" wrapText="1"/>
      <protection/>
    </xf>
    <xf numFmtId="0" fontId="6" fillId="0" borderId="3" xfId="22" applyFont="1" applyBorder="1" applyAlignment="1">
      <alignment horizontal="left" vertical="center" wrapText="1" indent="2"/>
      <protection/>
    </xf>
    <xf numFmtId="0" fontId="6" fillId="0" borderId="9" xfId="22" applyFont="1" applyBorder="1" applyAlignment="1">
      <alignment horizontal="left" vertical="center" wrapText="1" indent="2"/>
      <protection/>
    </xf>
    <xf numFmtId="0" fontId="6" fillId="0" borderId="3" xfId="22" applyFont="1" applyBorder="1" applyAlignment="1">
      <alignment horizontal="left" vertical="center" wrapText="1"/>
      <protection/>
    </xf>
    <xf numFmtId="0" fontId="6" fillId="0" borderId="9" xfId="22" applyFont="1" applyBorder="1" applyAlignment="1">
      <alignment horizontal="left" vertical="center" wrapText="1"/>
      <protection/>
    </xf>
    <xf numFmtId="0" fontId="6" fillId="7" borderId="3" xfId="22" applyFont="1" applyFill="1" applyBorder="1" applyAlignment="1">
      <alignment horizontal="left" vertical="center" wrapText="1"/>
      <protection/>
    </xf>
    <xf numFmtId="0" fontId="6" fillId="7" borderId="10" xfId="22" applyFont="1" applyFill="1" applyBorder="1" applyAlignment="1">
      <alignment horizontal="left" vertical="center" wrapText="1"/>
      <protection/>
    </xf>
    <xf numFmtId="0" fontId="6" fillId="7" borderId="9" xfId="22" applyFont="1" applyFill="1" applyBorder="1" applyAlignment="1">
      <alignment horizontal="left" vertical="center" wrapText="1"/>
      <protection/>
    </xf>
    <xf numFmtId="0" fontId="6" fillId="0" borderId="3" xfId="22" applyFont="1" applyBorder="1" applyAlignment="1">
      <alignment horizontal="left"/>
      <protection/>
    </xf>
    <xf numFmtId="0" fontId="6" fillId="0" borderId="10" xfId="22" applyFont="1" applyBorder="1" applyAlignment="1">
      <alignment horizontal="left"/>
      <protection/>
    </xf>
    <xf numFmtId="0" fontId="136" fillId="7" borderId="60" xfId="31" applyFont="1" applyFill="1" applyBorder="1" applyAlignment="1">
      <alignment horizontal="center" vertical="center"/>
      <protection/>
    </xf>
    <xf numFmtId="0" fontId="136" fillId="7" borderId="61" xfId="31" applyFont="1" applyFill="1" applyBorder="1" applyAlignment="1">
      <alignment horizontal="center" vertical="center"/>
      <protection/>
    </xf>
    <xf numFmtId="0" fontId="136" fillId="7" borderId="62" xfId="31" applyFont="1" applyFill="1" applyBorder="1" applyAlignment="1">
      <alignment horizontal="center" vertical="center"/>
      <protection/>
    </xf>
    <xf numFmtId="0" fontId="136" fillId="7" borderId="63" xfId="31" applyFont="1" applyFill="1" applyBorder="1" applyAlignment="1">
      <alignment horizontal="center" vertical="center"/>
      <protection/>
    </xf>
    <xf numFmtId="0" fontId="136" fillId="7" borderId="64" xfId="31" applyFont="1" applyFill="1" applyBorder="1" applyAlignment="1">
      <alignment horizontal="center" vertical="center"/>
      <protection/>
    </xf>
    <xf numFmtId="0" fontId="136" fillId="7" borderId="65" xfId="31" applyFont="1" applyFill="1" applyBorder="1" applyAlignment="1">
      <alignment horizontal="center" vertical="center"/>
      <protection/>
    </xf>
    <xf numFmtId="0" fontId="7" fillId="0" borderId="27" xfId="24" applyFont="1" applyBorder="1" applyAlignment="1">
      <alignment horizontal="center" vertical="center" wrapText="1"/>
      <protection/>
    </xf>
    <xf numFmtId="0" fontId="7" fillId="0" borderId="31" xfId="24" applyFont="1" applyBorder="1" applyAlignment="1">
      <alignment horizontal="center" vertical="center" wrapText="1"/>
      <protection/>
    </xf>
    <xf numFmtId="0" fontId="2" fillId="0" borderId="27" xfId="24" applyFont="1" applyBorder="1" applyAlignment="1">
      <alignment horizontal="center" vertical="center" wrapText="1"/>
      <protection/>
    </xf>
    <xf numFmtId="0" fontId="2" fillId="0" borderId="31" xfId="24" applyFont="1" applyBorder="1" applyAlignment="1">
      <alignment horizontal="center" vertical="center" wrapText="1"/>
      <protection/>
    </xf>
    <xf numFmtId="0" fontId="7" fillId="0" borderId="1" xfId="24" applyFont="1" applyBorder="1" applyAlignment="1">
      <alignment horizontal="center" vertical="center" wrapText="1"/>
      <protection/>
    </xf>
    <xf numFmtId="0" fontId="7" fillId="0" borderId="4" xfId="24" applyFont="1" applyBorder="1" applyAlignment="1">
      <alignment horizontal="center" vertical="center" wrapText="1"/>
      <protection/>
    </xf>
    <xf numFmtId="0" fontId="7" fillId="0" borderId="3" xfId="24" applyFont="1" applyBorder="1" applyAlignment="1">
      <alignment horizontal="center" vertical="center" wrapText="1"/>
      <protection/>
    </xf>
    <xf numFmtId="0" fontId="6" fillId="0" borderId="9" xfId="22" applyFont="1" applyBorder="1" applyAlignment="1">
      <alignment horizontal="center" vertical="center" wrapText="1"/>
      <protection/>
    </xf>
    <xf numFmtId="0" fontId="6" fillId="0" borderId="7" xfId="22" applyFont="1" applyBorder="1" applyAlignment="1">
      <alignment horizontal="justify" vertical="center" wrapText="1"/>
      <protection/>
    </xf>
    <xf numFmtId="0" fontId="0" fillId="0" borderId="8" xfId="22" applyBorder="1" applyAlignment="1">
      <alignment horizontal="justify" vertical="center" wrapText="1"/>
      <protection/>
    </xf>
    <xf numFmtId="0" fontId="6" fillId="0" borderId="7" xfId="22" applyFont="1" applyBorder="1" applyAlignment="1">
      <alignment horizontal="left" vertical="center" wrapText="1"/>
      <protection/>
    </xf>
    <xf numFmtId="0" fontId="6" fillId="0" borderId="28" xfId="22" applyFont="1" applyBorder="1" applyAlignment="1">
      <alignment horizontal="left" vertical="center" wrapText="1"/>
      <protection/>
    </xf>
    <xf numFmtId="0" fontId="6" fillId="0" borderId="8" xfId="22" applyFont="1" applyBorder="1" applyAlignment="1">
      <alignment horizontal="left" vertical="center" wrapText="1"/>
      <protection/>
    </xf>
    <xf numFmtId="0" fontId="53" fillId="0" borderId="7" xfId="22" applyFont="1" applyBorder="1" applyAlignment="1">
      <alignment horizontal="left" vertical="center" wrapText="1"/>
      <protection/>
    </xf>
    <xf numFmtId="0" fontId="53" fillId="0" borderId="28" xfId="22" applyFont="1" applyBorder="1" applyAlignment="1">
      <alignment horizontal="left" vertical="center" wrapText="1"/>
      <protection/>
    </xf>
    <xf numFmtId="0" fontId="53" fillId="0" borderId="8" xfId="22" applyFont="1" applyBorder="1" applyAlignment="1">
      <alignment horizontal="left" vertical="center" wrapText="1"/>
      <protection/>
    </xf>
    <xf numFmtId="0" fontId="76" fillId="10" borderId="7" xfId="22" applyFont="1" applyFill="1" applyBorder="1" applyAlignment="1">
      <alignment horizontal="center" vertical="center" wrapText="1"/>
      <protection/>
    </xf>
    <xf numFmtId="0" fontId="76" fillId="10" borderId="8" xfId="22" applyFont="1" applyFill="1" applyBorder="1" applyAlignment="1">
      <alignment horizontal="center" vertical="center" wrapText="1"/>
      <protection/>
    </xf>
    <xf numFmtId="0" fontId="64" fillId="10" borderId="27" xfId="22" applyFont="1" applyFill="1" applyBorder="1" applyAlignment="1">
      <alignment horizontal="center" vertical="center" wrapText="1"/>
      <protection/>
    </xf>
    <xf numFmtId="0" fontId="64" fillId="10" borderId="30" xfId="22" applyFont="1" applyFill="1" applyBorder="1" applyAlignment="1">
      <alignment horizontal="center" vertical="center" wrapText="1"/>
      <protection/>
    </xf>
    <xf numFmtId="0" fontId="64" fillId="10" borderId="31" xfId="22" applyFont="1" applyFill="1" applyBorder="1" applyAlignment="1">
      <alignment horizontal="center" vertical="center" wrapText="1"/>
      <protection/>
    </xf>
    <xf numFmtId="0" fontId="104" fillId="10" borderId="27" xfId="22" applyFont="1" applyFill="1" applyBorder="1" applyAlignment="1">
      <alignment horizontal="center" vertical="center" wrapText="1"/>
      <protection/>
    </xf>
    <xf numFmtId="0" fontId="104" fillId="10" borderId="31" xfId="22" applyFont="1" applyFill="1" applyBorder="1" applyAlignment="1">
      <alignment horizontal="center" vertical="center" wrapText="1"/>
      <protection/>
    </xf>
    <xf numFmtId="0" fontId="48" fillId="10" borderId="7" xfId="22" applyFont="1" applyFill="1" applyBorder="1" applyAlignment="1">
      <alignment horizontal="center" vertical="center" wrapText="1"/>
      <protection/>
    </xf>
    <xf numFmtId="0" fontId="48" fillId="10" borderId="8" xfId="22" applyFont="1" applyFill="1" applyBorder="1" applyAlignment="1">
      <alignment horizontal="center" vertical="center" wrapText="1"/>
      <protection/>
    </xf>
    <xf numFmtId="0" fontId="158" fillId="10" borderId="27" xfId="22" applyFont="1" applyFill="1" applyBorder="1" applyAlignment="1">
      <alignment horizontal="center" vertical="center" wrapText="1"/>
      <protection/>
    </xf>
    <xf numFmtId="0" fontId="158" fillId="10" borderId="30" xfId="22" applyFont="1" applyFill="1" applyBorder="1" applyAlignment="1">
      <alignment horizontal="center" vertical="center" wrapText="1"/>
      <protection/>
    </xf>
    <xf numFmtId="0" fontId="158" fillId="10" borderId="31" xfId="22" applyFont="1" applyFill="1" applyBorder="1" applyAlignment="1">
      <alignment horizontal="center" vertical="center" wrapText="1"/>
      <protection/>
    </xf>
    <xf numFmtId="0" fontId="158" fillId="10" borderId="3" xfId="22" applyFont="1" applyFill="1" applyBorder="1" applyAlignment="1">
      <alignment horizontal="center" vertical="center" wrapText="1"/>
      <protection/>
    </xf>
    <xf numFmtId="0" fontId="158" fillId="10" borderId="10" xfId="22" applyFont="1" applyFill="1" applyBorder="1" applyAlignment="1">
      <alignment horizontal="center" vertical="center" wrapText="1"/>
      <protection/>
    </xf>
    <xf numFmtId="0" fontId="158" fillId="10" borderId="9" xfId="22" applyFont="1" applyFill="1" applyBorder="1" applyAlignment="1">
      <alignment horizontal="center" vertical="center" wrapText="1"/>
      <protection/>
    </xf>
    <xf numFmtId="0" fontId="0" fillId="0" borderId="28" xfId="22" applyBorder="1" applyAlignment="1">
      <alignment horizontal="center" vertical="center" wrapText="1"/>
      <protection/>
    </xf>
    <xf numFmtId="0" fontId="160" fillId="10" borderId="5" xfId="22" applyFont="1" applyFill="1" applyBorder="1" applyAlignment="1">
      <alignment wrapText="1"/>
      <protection/>
    </xf>
    <xf numFmtId="0" fontId="161" fillId="10" borderId="5" xfId="22" applyFont="1" applyFill="1" applyBorder="1">
      <alignment/>
      <protection/>
    </xf>
    <xf numFmtId="0" fontId="161" fillId="10" borderId="7" xfId="22" applyFont="1" applyFill="1" applyBorder="1" applyAlignment="1">
      <alignment horizontal="center" vertical="center" wrapText="1"/>
      <protection/>
    </xf>
    <xf numFmtId="0" fontId="161" fillId="10" borderId="28" xfId="22" applyFont="1" applyFill="1" applyBorder="1" applyAlignment="1">
      <alignment horizontal="center" vertical="center" wrapText="1"/>
      <protection/>
    </xf>
    <xf numFmtId="0" fontId="161" fillId="10" borderId="8" xfId="22" applyFont="1" applyFill="1" applyBorder="1" applyAlignment="1">
      <alignment horizontal="center" vertical="center" wrapText="1"/>
      <protection/>
    </xf>
    <xf numFmtId="0" fontId="0" fillId="10" borderId="3" xfId="22" applyFill="1" applyBorder="1" applyAlignment="1">
      <alignment horizontal="center"/>
      <protection/>
    </xf>
    <xf numFmtId="0" fontId="0" fillId="10" borderId="9" xfId="22" applyFill="1" applyBorder="1" applyAlignment="1">
      <alignment horizontal="center"/>
      <protection/>
    </xf>
    <xf numFmtId="0" fontId="9" fillId="10" borderId="5" xfId="22" applyFont="1" applyFill="1" applyBorder="1">
      <alignment/>
      <protection/>
    </xf>
    <xf numFmtId="0" fontId="9" fillId="0" borderId="5" xfId="22" applyFont="1" applyBorder="1">
      <alignment/>
      <protection/>
    </xf>
    <xf numFmtId="0" fontId="48" fillId="10" borderId="28" xfId="22" applyFont="1" applyFill="1" applyBorder="1" applyAlignment="1">
      <alignment horizontal="center" vertical="center" wrapText="1"/>
      <protection/>
    </xf>
    <xf numFmtId="0" fontId="48" fillId="10" borderId="27" xfId="22" applyFont="1" applyFill="1" applyBorder="1" applyAlignment="1">
      <alignment horizontal="center" vertical="center"/>
      <protection/>
    </xf>
    <xf numFmtId="0" fontId="48" fillId="10" borderId="30" xfId="22" applyFont="1" applyFill="1" applyBorder="1" applyAlignment="1">
      <alignment horizontal="center" vertical="center"/>
      <protection/>
    </xf>
    <xf numFmtId="0" fontId="48" fillId="10" borderId="31" xfId="22" applyFont="1" applyFill="1" applyBorder="1" applyAlignment="1">
      <alignment horizontal="center" vertical="center"/>
      <protection/>
    </xf>
    <xf numFmtId="0" fontId="48" fillId="10" borderId="3" xfId="22" applyFont="1" applyFill="1" applyBorder="1" applyAlignment="1">
      <alignment horizontal="center" vertical="center" wrapText="1"/>
      <protection/>
    </xf>
    <xf numFmtId="0" fontId="48" fillId="10" borderId="10" xfId="22" applyFont="1" applyFill="1" applyBorder="1" applyAlignment="1">
      <alignment horizontal="center" vertical="center" wrapText="1"/>
      <protection/>
    </xf>
    <xf numFmtId="0" fontId="48" fillId="10" borderId="9" xfId="22" applyFont="1" applyFill="1" applyBorder="1" applyAlignment="1">
      <alignment horizontal="center" vertical="center" wrapText="1"/>
      <protection/>
    </xf>
    <xf numFmtId="0" fontId="76" fillId="0" borderId="27" xfId="22" applyFont="1" applyBorder="1" applyAlignment="1">
      <alignment horizontal="center" wrapText="1"/>
      <protection/>
    </xf>
    <xf numFmtId="0" fontId="76" fillId="0" borderId="30" xfId="22" applyFont="1" applyBorder="1" applyAlignment="1">
      <alignment horizontal="center" wrapText="1"/>
      <protection/>
    </xf>
    <xf numFmtId="0" fontId="76" fillId="0" borderId="31" xfId="22" applyFont="1" applyBorder="1" applyAlignment="1">
      <alignment horizontal="center" wrapText="1"/>
      <protection/>
    </xf>
  </cellXfs>
  <cellStyles count="20">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Heading 1 2" xfId="23"/>
    <cellStyle name="=C:\WINNT35\SYSTEM32\COMMAND.COM" xfId="24"/>
    <cellStyle name="Heading 2 2" xfId="25"/>
    <cellStyle name="Normal 2 2" xfId="26"/>
    <cellStyle name="optionalExposure" xfId="27"/>
    <cellStyle name="Normal 2 3" xfId="28"/>
    <cellStyle name="Percent 2" xfId="29"/>
    <cellStyle name="Normal_20 OPR" xfId="30"/>
    <cellStyle name="Normal 4" xfId="31"/>
    <cellStyle name="Standard 3" xfId="32"/>
    <cellStyle name="HeadingTable" xfId="33"/>
  </cellStyles>
  <dxfs count="13">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styles" Target="styles.xml" /><Relationship Id="rId100" Type="http://schemas.openxmlformats.org/officeDocument/2006/relationships/sharedStrings" Target="sharedStrings.xml" /><Relationship Id="rId10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87</xdr:row>
      <xdr:rowOff>123825</xdr:rowOff>
    </xdr:from>
    <xdr:ext cx="180975" cy="266700"/>
    <xdr:sp macro="" textlink="">
      <xdr:nvSpPr>
        <xdr:cNvPr id="2" name="TextBox 1"/>
        <xdr:cNvSpPr txBox="1"/>
      </xdr:nvSpPr>
      <xdr:spPr>
        <a:xfrm>
          <a:off x="5105400" y="18164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1323975</xdr:colOff>
      <xdr:row>10</xdr:row>
      <xdr:rowOff>161925</xdr:rowOff>
    </xdr:from>
    <xdr:ext cx="180975" cy="266700"/>
    <xdr:sp macro="" textlink="">
      <xdr:nvSpPr>
        <xdr:cNvPr id="2" name="TextBox 1"/>
        <xdr:cNvSpPr txBox="1"/>
      </xdr:nvSpPr>
      <xdr:spPr>
        <a:xfrm>
          <a:off x="2095500" y="5362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2</xdr:row>
      <xdr:rowOff>123825</xdr:rowOff>
    </xdr:from>
    <xdr:to>
      <xdr:col>7</xdr:col>
      <xdr:colOff>619125</xdr:colOff>
      <xdr:row>18</xdr:row>
      <xdr:rowOff>76200</xdr:rowOff>
    </xdr:to>
    <xdr:pic>
      <xdr:nvPicPr>
        <xdr:cNvPr id="2" name="Image 1"/>
        <xdr:cNvPicPr preferRelativeResize="1">
          <a:picLocks noChangeAspect="1"/>
        </xdr:cNvPicPr>
      </xdr:nvPicPr>
      <xdr:blipFill>
        <a:blip r:embed="rId1"/>
        <a:stretch>
          <a:fillRect/>
        </a:stretch>
      </xdr:blipFill>
      <xdr:spPr bwMode="auto">
        <a:xfrm>
          <a:off x="161925" y="542925"/>
          <a:ext cx="5791200" cy="3000375"/>
        </a:xfrm>
        <a:prstGeom prst="rect">
          <a:avLst/>
        </a:prstGeom>
        <a:noFill/>
        <a:ln w="9525">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DF30B-F46F-4833-BE6F-AA3A4A5440FB}">
  <dimension ref="B2:O117"/>
  <sheetViews>
    <sheetView tabSelected="1" workbookViewId="0" topLeftCell="A1"/>
  </sheetViews>
  <sheetFormatPr defaultColWidth="9.140625" defaultRowHeight="15"/>
  <cols>
    <col min="1" max="1" width="9.8515625" style="1" customWidth="1"/>
    <col min="2" max="12" width="9.140625" style="1" customWidth="1"/>
    <col min="13" max="13" width="15.7109375" style="1" customWidth="1"/>
    <col min="14" max="17" width="14.140625" style="1" customWidth="1"/>
    <col min="18" max="16384" width="9.140625" style="1" customWidth="1"/>
  </cols>
  <sheetData>
    <row r="2" spans="2:15" ht="15">
      <c r="B2" s="670" t="s">
        <v>1650</v>
      </c>
      <c r="N2" s="670"/>
      <c r="O2" s="670"/>
    </row>
    <row r="3" spans="2:12" ht="15">
      <c r="B3" s="969" t="s">
        <v>1625</v>
      </c>
      <c r="C3" s="970"/>
      <c r="D3" s="970"/>
      <c r="E3" s="970"/>
      <c r="F3" s="970"/>
      <c r="G3" s="970"/>
      <c r="H3" s="970"/>
      <c r="I3" s="970"/>
      <c r="J3" s="970"/>
      <c r="K3" s="970"/>
      <c r="L3" s="971"/>
    </row>
    <row r="4" spans="2:12" ht="15">
      <c r="B4" s="972" t="s">
        <v>1</v>
      </c>
      <c r="C4" s="973"/>
      <c r="D4" s="973"/>
      <c r="E4" s="973"/>
      <c r="F4" s="973"/>
      <c r="G4" s="973"/>
      <c r="H4" s="973"/>
      <c r="I4" s="973"/>
      <c r="J4" s="973"/>
      <c r="K4" s="973"/>
      <c r="L4" s="974"/>
    </row>
    <row r="5" spans="2:12" ht="22.5" customHeight="1">
      <c r="B5" s="972" t="s">
        <v>2</v>
      </c>
      <c r="C5" s="973"/>
      <c r="D5" s="973"/>
      <c r="E5" s="973"/>
      <c r="F5" s="973"/>
      <c r="G5" s="973"/>
      <c r="H5" s="973"/>
      <c r="I5" s="973"/>
      <c r="J5" s="973"/>
      <c r="K5" s="973"/>
      <c r="L5" s="974"/>
    </row>
    <row r="6" spans="2:12" ht="15">
      <c r="B6" s="972" t="s">
        <v>3</v>
      </c>
      <c r="C6" s="973"/>
      <c r="D6" s="973"/>
      <c r="E6" s="973"/>
      <c r="F6" s="973"/>
      <c r="G6" s="973"/>
      <c r="H6" s="973"/>
      <c r="I6" s="973"/>
      <c r="J6" s="973"/>
      <c r="K6" s="973"/>
      <c r="L6" s="974"/>
    </row>
    <row r="7" spans="2:12" ht="22.5" customHeight="1">
      <c r="B7" s="966" t="s">
        <v>4</v>
      </c>
      <c r="C7" s="967"/>
      <c r="D7" s="967"/>
      <c r="E7" s="967"/>
      <c r="F7" s="967"/>
      <c r="G7" s="967"/>
      <c r="H7" s="967"/>
      <c r="I7" s="967"/>
      <c r="J7" s="967"/>
      <c r="K7" s="967"/>
      <c r="L7" s="968"/>
    </row>
    <row r="8" spans="2:12" ht="20.1" customHeight="1">
      <c r="B8" s="670" t="s">
        <v>1651</v>
      </c>
      <c r="C8" s="664"/>
      <c r="D8" s="664"/>
      <c r="E8" s="664"/>
      <c r="F8" s="664"/>
      <c r="G8" s="664"/>
      <c r="H8" s="664"/>
      <c r="I8" s="664"/>
      <c r="J8" s="664"/>
      <c r="K8" s="664"/>
      <c r="L8" s="669"/>
    </row>
    <row r="9" spans="2:12" ht="22.5" customHeight="1">
      <c r="B9" s="969" t="s">
        <v>119</v>
      </c>
      <c r="C9" s="970"/>
      <c r="D9" s="970"/>
      <c r="E9" s="970"/>
      <c r="F9" s="970"/>
      <c r="G9" s="970"/>
      <c r="H9" s="970"/>
      <c r="I9" s="970"/>
      <c r="J9" s="970"/>
      <c r="K9" s="970"/>
      <c r="L9" s="971"/>
    </row>
    <row r="10" spans="2:12" ht="22.5" customHeight="1">
      <c r="B10" s="966" t="s">
        <v>120</v>
      </c>
      <c r="C10" s="967"/>
      <c r="D10" s="967"/>
      <c r="E10" s="967"/>
      <c r="F10" s="967"/>
      <c r="G10" s="967"/>
      <c r="H10" s="967"/>
      <c r="I10" s="967"/>
      <c r="J10" s="967"/>
      <c r="K10" s="967"/>
      <c r="L10" s="968"/>
    </row>
    <row r="11" spans="2:12" ht="20.1" customHeight="1">
      <c r="B11" s="670" t="s">
        <v>1652</v>
      </c>
      <c r="C11" s="664"/>
      <c r="D11" s="664"/>
      <c r="E11" s="664"/>
      <c r="F11" s="664"/>
      <c r="G11" s="664"/>
      <c r="H11" s="664"/>
      <c r="I11" s="664"/>
      <c r="J11" s="664"/>
      <c r="K11" s="664"/>
      <c r="L11" s="669"/>
    </row>
    <row r="12" spans="2:12" ht="22.5" customHeight="1">
      <c r="B12" s="984" t="s">
        <v>184</v>
      </c>
      <c r="C12" s="985"/>
      <c r="D12" s="985"/>
      <c r="E12" s="985"/>
      <c r="F12" s="985"/>
      <c r="G12" s="985"/>
      <c r="H12" s="985"/>
      <c r="I12" s="985"/>
      <c r="J12" s="985"/>
      <c r="K12" s="985"/>
      <c r="L12" s="986"/>
    </row>
    <row r="13" spans="2:12" ht="22.5" customHeight="1">
      <c r="B13" s="972" t="s">
        <v>185</v>
      </c>
      <c r="C13" s="973"/>
      <c r="D13" s="973"/>
      <c r="E13" s="973"/>
      <c r="F13" s="973"/>
      <c r="G13" s="973"/>
      <c r="H13" s="973"/>
      <c r="I13" s="973"/>
      <c r="J13" s="973"/>
      <c r="K13" s="973"/>
      <c r="L13" s="974"/>
    </row>
    <row r="14" spans="2:12" ht="22.5" customHeight="1">
      <c r="B14" s="972" t="s">
        <v>186</v>
      </c>
      <c r="C14" s="973"/>
      <c r="D14" s="973"/>
      <c r="E14" s="973"/>
      <c r="F14" s="973"/>
      <c r="G14" s="973"/>
      <c r="H14" s="973"/>
      <c r="I14" s="973"/>
      <c r="J14" s="973"/>
      <c r="K14" s="973"/>
      <c r="L14" s="974"/>
    </row>
    <row r="15" spans="2:12" ht="15">
      <c r="B15" s="972" t="s">
        <v>187</v>
      </c>
      <c r="C15" s="973"/>
      <c r="D15" s="973"/>
      <c r="E15" s="973"/>
      <c r="F15" s="973"/>
      <c r="G15" s="973"/>
      <c r="H15" s="973"/>
      <c r="I15" s="973"/>
      <c r="J15" s="973"/>
      <c r="K15" s="973"/>
      <c r="L15" s="974"/>
    </row>
    <row r="16" spans="2:12" ht="15">
      <c r="B16" s="972" t="s">
        <v>188</v>
      </c>
      <c r="C16" s="973"/>
      <c r="D16" s="973"/>
      <c r="E16" s="973"/>
      <c r="F16" s="973"/>
      <c r="G16" s="973"/>
      <c r="H16" s="973"/>
      <c r="I16" s="973"/>
      <c r="J16" s="973"/>
      <c r="K16" s="973"/>
      <c r="L16" s="974"/>
    </row>
    <row r="17" spans="2:12" ht="15">
      <c r="B17" s="966" t="s">
        <v>189</v>
      </c>
      <c r="C17" s="967"/>
      <c r="D17" s="967"/>
      <c r="E17" s="967"/>
      <c r="F17" s="967"/>
      <c r="G17" s="967"/>
      <c r="H17" s="967"/>
      <c r="I17" s="967"/>
      <c r="J17" s="967"/>
      <c r="K17" s="967"/>
      <c r="L17" s="968"/>
    </row>
    <row r="18" spans="2:12" ht="20.1" customHeight="1">
      <c r="B18" s="670" t="s">
        <v>691</v>
      </c>
      <c r="C18" s="664"/>
      <c r="D18" s="664"/>
      <c r="E18" s="664"/>
      <c r="F18" s="664"/>
      <c r="G18" s="664"/>
      <c r="H18" s="664"/>
      <c r="I18" s="664"/>
      <c r="J18" s="664"/>
      <c r="K18" s="664"/>
      <c r="L18" s="669"/>
    </row>
    <row r="19" spans="2:12" ht="15">
      <c r="B19" s="984" t="s">
        <v>276</v>
      </c>
      <c r="C19" s="985"/>
      <c r="D19" s="985"/>
      <c r="E19" s="985"/>
      <c r="F19" s="985"/>
      <c r="G19" s="985"/>
      <c r="H19" s="985"/>
      <c r="I19" s="985"/>
      <c r="J19" s="985"/>
      <c r="K19" s="985"/>
      <c r="L19" s="986"/>
    </row>
    <row r="20" spans="2:12" ht="15">
      <c r="B20" s="972" t="s">
        <v>277</v>
      </c>
      <c r="C20" s="973"/>
      <c r="D20" s="973"/>
      <c r="E20" s="973"/>
      <c r="F20" s="973"/>
      <c r="G20" s="973"/>
      <c r="H20" s="973"/>
      <c r="I20" s="973"/>
      <c r="J20" s="973"/>
      <c r="K20" s="973"/>
      <c r="L20" s="974"/>
    </row>
    <row r="21" spans="2:12" ht="15">
      <c r="B21" s="966" t="s">
        <v>278</v>
      </c>
      <c r="C21" s="967"/>
      <c r="D21" s="967"/>
      <c r="E21" s="967"/>
      <c r="F21" s="967"/>
      <c r="G21" s="967"/>
      <c r="H21" s="967"/>
      <c r="I21" s="967"/>
      <c r="J21" s="967"/>
      <c r="K21" s="967"/>
      <c r="L21" s="968"/>
    </row>
    <row r="22" spans="2:12" ht="20.1" customHeight="1">
      <c r="B22" s="670" t="s">
        <v>1653</v>
      </c>
      <c r="C22" s="664"/>
      <c r="D22" s="664"/>
      <c r="E22" s="664"/>
      <c r="F22" s="664"/>
      <c r="G22" s="664"/>
      <c r="H22" s="664"/>
      <c r="I22" s="664"/>
      <c r="J22" s="664"/>
      <c r="K22" s="664"/>
      <c r="L22" s="669"/>
    </row>
    <row r="23" spans="2:12" ht="15">
      <c r="B23" s="984" t="s">
        <v>154</v>
      </c>
      <c r="C23" s="985"/>
      <c r="D23" s="985"/>
      <c r="E23" s="985"/>
      <c r="F23" s="985"/>
      <c r="G23" s="985"/>
      <c r="H23" s="985"/>
      <c r="I23" s="985"/>
      <c r="J23" s="985"/>
      <c r="K23" s="985"/>
      <c r="L23" s="986"/>
    </row>
    <row r="24" spans="2:12" ht="15">
      <c r="B24" s="966" t="s">
        <v>155</v>
      </c>
      <c r="C24" s="967"/>
      <c r="D24" s="967"/>
      <c r="E24" s="967"/>
      <c r="F24" s="967"/>
      <c r="G24" s="967"/>
      <c r="H24" s="967"/>
      <c r="I24" s="967"/>
      <c r="J24" s="967"/>
      <c r="K24" s="967"/>
      <c r="L24" s="968"/>
    </row>
    <row r="25" spans="2:12" ht="20.1" customHeight="1">
      <c r="B25" s="670" t="s">
        <v>1654</v>
      </c>
      <c r="C25" s="664"/>
      <c r="D25" s="664"/>
      <c r="E25" s="664"/>
      <c r="F25" s="664"/>
      <c r="G25" s="664"/>
      <c r="H25" s="664"/>
      <c r="I25" s="664"/>
      <c r="J25" s="664"/>
      <c r="K25" s="664"/>
      <c r="L25" s="669"/>
    </row>
    <row r="26" spans="2:12" ht="15">
      <c r="B26" s="969" t="s">
        <v>478</v>
      </c>
      <c r="C26" s="970"/>
      <c r="D26" s="970"/>
      <c r="E26" s="970"/>
      <c r="F26" s="970"/>
      <c r="G26" s="970"/>
      <c r="H26" s="970"/>
      <c r="I26" s="970"/>
      <c r="J26" s="970"/>
      <c r="K26" s="970"/>
      <c r="L26" s="971"/>
    </row>
    <row r="27" spans="2:12" ht="15">
      <c r="B27" s="972" t="s">
        <v>479</v>
      </c>
      <c r="C27" s="973"/>
      <c r="D27" s="973"/>
      <c r="E27" s="973"/>
      <c r="F27" s="973"/>
      <c r="G27" s="973"/>
      <c r="H27" s="973"/>
      <c r="I27" s="973"/>
      <c r="J27" s="973"/>
      <c r="K27" s="973"/>
      <c r="L27" s="974"/>
    </row>
    <row r="28" spans="2:12" ht="15">
      <c r="B28" s="972" t="s">
        <v>480</v>
      </c>
      <c r="C28" s="973"/>
      <c r="D28" s="973"/>
      <c r="E28" s="973"/>
      <c r="F28" s="973"/>
      <c r="G28" s="973"/>
      <c r="H28" s="973"/>
      <c r="I28" s="973"/>
      <c r="J28" s="973"/>
      <c r="K28" s="973"/>
      <c r="L28" s="974"/>
    </row>
    <row r="29" spans="2:12" ht="15">
      <c r="B29" s="981" t="s">
        <v>481</v>
      </c>
      <c r="C29" s="982"/>
      <c r="D29" s="982"/>
      <c r="E29" s="982"/>
      <c r="F29" s="982"/>
      <c r="G29" s="982"/>
      <c r="H29" s="982"/>
      <c r="I29" s="982"/>
      <c r="J29" s="982"/>
      <c r="K29" s="982"/>
      <c r="L29" s="983"/>
    </row>
    <row r="30" spans="2:12" ht="20.1" customHeight="1">
      <c r="B30" s="670" t="s">
        <v>1655</v>
      </c>
      <c r="D30" s="671"/>
      <c r="E30" s="671"/>
      <c r="F30" s="671"/>
      <c r="G30" s="671"/>
      <c r="H30" s="671"/>
      <c r="I30" s="671"/>
      <c r="J30" s="671"/>
      <c r="K30" s="671"/>
      <c r="L30" s="672"/>
    </row>
    <row r="31" spans="2:12" ht="15">
      <c r="B31" s="969" t="s">
        <v>613</v>
      </c>
      <c r="C31" s="970"/>
      <c r="D31" s="970"/>
      <c r="E31" s="970"/>
      <c r="F31" s="970"/>
      <c r="G31" s="970"/>
      <c r="H31" s="970"/>
      <c r="I31" s="970"/>
      <c r="J31" s="970"/>
      <c r="K31" s="970"/>
      <c r="L31" s="971"/>
    </row>
    <row r="32" spans="2:12" ht="15">
      <c r="B32" s="972" t="s">
        <v>614</v>
      </c>
      <c r="C32" s="973"/>
      <c r="D32" s="973"/>
      <c r="E32" s="973"/>
      <c r="F32" s="973"/>
      <c r="G32" s="973"/>
      <c r="H32" s="973"/>
      <c r="I32" s="973"/>
      <c r="J32" s="973"/>
      <c r="K32" s="973"/>
      <c r="L32" s="974"/>
    </row>
    <row r="33" spans="2:12" ht="15">
      <c r="B33" s="972" t="s">
        <v>615</v>
      </c>
      <c r="C33" s="973"/>
      <c r="D33" s="973"/>
      <c r="E33" s="973"/>
      <c r="F33" s="973"/>
      <c r="G33" s="973"/>
      <c r="H33" s="973"/>
      <c r="I33" s="973"/>
      <c r="J33" s="973"/>
      <c r="K33" s="973"/>
      <c r="L33" s="974"/>
    </row>
    <row r="34" spans="2:12" ht="15">
      <c r="B34" s="966" t="s">
        <v>616</v>
      </c>
      <c r="C34" s="967"/>
      <c r="D34" s="967"/>
      <c r="E34" s="967"/>
      <c r="F34" s="967"/>
      <c r="G34" s="967"/>
      <c r="H34" s="967"/>
      <c r="I34" s="967"/>
      <c r="J34" s="967"/>
      <c r="K34" s="967"/>
      <c r="L34" s="968"/>
    </row>
    <row r="35" spans="2:12" ht="20.1" customHeight="1">
      <c r="B35" s="670" t="s">
        <v>1656</v>
      </c>
      <c r="C35" s="664"/>
      <c r="D35" s="664"/>
      <c r="E35" s="664"/>
      <c r="F35" s="664"/>
      <c r="G35" s="664"/>
      <c r="H35" s="664"/>
      <c r="I35" s="664"/>
      <c r="J35" s="664"/>
      <c r="K35" s="664"/>
      <c r="L35" s="669"/>
    </row>
    <row r="36" spans="2:12" ht="15">
      <c r="B36" s="969" t="s">
        <v>766</v>
      </c>
      <c r="C36" s="970"/>
      <c r="D36" s="970"/>
      <c r="E36" s="970"/>
      <c r="F36" s="970"/>
      <c r="G36" s="970"/>
      <c r="H36" s="970"/>
      <c r="I36" s="970"/>
      <c r="J36" s="970"/>
      <c r="K36" s="970"/>
      <c r="L36" s="971"/>
    </row>
    <row r="37" spans="2:12" ht="15">
      <c r="B37" s="972" t="s">
        <v>767</v>
      </c>
      <c r="C37" s="973"/>
      <c r="D37" s="973"/>
      <c r="E37" s="973"/>
      <c r="F37" s="973"/>
      <c r="G37" s="973"/>
      <c r="H37" s="973"/>
      <c r="I37" s="973"/>
      <c r="J37" s="973"/>
      <c r="K37" s="973"/>
      <c r="L37" s="974"/>
    </row>
    <row r="38" spans="2:12" ht="15">
      <c r="B38" s="972" t="s">
        <v>768</v>
      </c>
      <c r="C38" s="973"/>
      <c r="D38" s="973"/>
      <c r="E38" s="973"/>
      <c r="F38" s="973"/>
      <c r="G38" s="973"/>
      <c r="H38" s="973"/>
      <c r="I38" s="973"/>
      <c r="J38" s="973"/>
      <c r="K38" s="973"/>
      <c r="L38" s="974"/>
    </row>
    <row r="39" spans="2:12" ht="15">
      <c r="B39" s="972" t="s">
        <v>769</v>
      </c>
      <c r="C39" s="973"/>
      <c r="D39" s="973"/>
      <c r="E39" s="973"/>
      <c r="F39" s="973"/>
      <c r="G39" s="973"/>
      <c r="H39" s="973"/>
      <c r="I39" s="973"/>
      <c r="J39" s="973"/>
      <c r="K39" s="973"/>
      <c r="L39" s="974"/>
    </row>
    <row r="40" spans="2:12" ht="15">
      <c r="B40" s="972" t="s">
        <v>770</v>
      </c>
      <c r="C40" s="973"/>
      <c r="D40" s="973"/>
      <c r="E40" s="973"/>
      <c r="F40" s="973"/>
      <c r="G40" s="973"/>
      <c r="H40" s="973"/>
      <c r="I40" s="973"/>
      <c r="J40" s="973"/>
      <c r="K40" s="973"/>
      <c r="L40" s="974"/>
    </row>
    <row r="41" spans="2:12" ht="15">
      <c r="B41" s="972" t="s">
        <v>771</v>
      </c>
      <c r="C41" s="973"/>
      <c r="D41" s="973"/>
      <c r="E41" s="973"/>
      <c r="F41" s="973"/>
      <c r="G41" s="973"/>
      <c r="H41" s="973"/>
      <c r="I41" s="973"/>
      <c r="J41" s="973"/>
      <c r="K41" s="973"/>
      <c r="L41" s="974"/>
    </row>
    <row r="42" spans="2:12" ht="15">
      <c r="B42" s="972" t="s">
        <v>772</v>
      </c>
      <c r="C42" s="973"/>
      <c r="D42" s="973"/>
      <c r="E42" s="973"/>
      <c r="F42" s="973"/>
      <c r="G42" s="973"/>
      <c r="H42" s="973"/>
      <c r="I42" s="973"/>
      <c r="J42" s="973"/>
      <c r="K42" s="973"/>
      <c r="L42" s="974"/>
    </row>
    <row r="43" spans="2:12" ht="15">
      <c r="B43" s="972" t="s">
        <v>773</v>
      </c>
      <c r="C43" s="973"/>
      <c r="D43" s="973"/>
      <c r="E43" s="973"/>
      <c r="F43" s="973"/>
      <c r="G43" s="973"/>
      <c r="H43" s="973"/>
      <c r="I43" s="973"/>
      <c r="J43" s="973"/>
      <c r="K43" s="973"/>
      <c r="L43" s="974"/>
    </row>
    <row r="44" spans="2:12" ht="15">
      <c r="B44" s="972" t="s">
        <v>774</v>
      </c>
      <c r="C44" s="973"/>
      <c r="D44" s="973"/>
      <c r="E44" s="973"/>
      <c r="F44" s="973"/>
      <c r="G44" s="973"/>
      <c r="H44" s="973"/>
      <c r="I44" s="973"/>
      <c r="J44" s="973"/>
      <c r="K44" s="973"/>
      <c r="L44" s="974"/>
    </row>
    <row r="45" spans="2:12" ht="15">
      <c r="B45" s="972" t="s">
        <v>775</v>
      </c>
      <c r="C45" s="973"/>
      <c r="D45" s="973"/>
      <c r="E45" s="973"/>
      <c r="F45" s="973"/>
      <c r="G45" s="973"/>
      <c r="H45" s="973"/>
      <c r="I45" s="973"/>
      <c r="J45" s="973"/>
      <c r="K45" s="973"/>
      <c r="L45" s="974"/>
    </row>
    <row r="46" spans="2:12" ht="15">
      <c r="B46" s="972" t="s">
        <v>776</v>
      </c>
      <c r="C46" s="973"/>
      <c r="D46" s="973"/>
      <c r="E46" s="973"/>
      <c r="F46" s="973"/>
      <c r="G46" s="973"/>
      <c r="H46" s="973"/>
      <c r="I46" s="973"/>
      <c r="J46" s="973"/>
      <c r="K46" s="973"/>
      <c r="L46" s="974"/>
    </row>
    <row r="47" spans="2:12" ht="15">
      <c r="B47" s="972" t="s">
        <v>777</v>
      </c>
      <c r="C47" s="973"/>
      <c r="D47" s="973"/>
      <c r="E47" s="973"/>
      <c r="F47" s="973"/>
      <c r="G47" s="973"/>
      <c r="H47" s="973"/>
      <c r="I47" s="973"/>
      <c r="J47" s="973"/>
      <c r="K47" s="973"/>
      <c r="L47" s="974"/>
    </row>
    <row r="48" spans="2:12" ht="15">
      <c r="B48" s="972" t="s">
        <v>778</v>
      </c>
      <c r="C48" s="973"/>
      <c r="D48" s="973"/>
      <c r="E48" s="973"/>
      <c r="F48" s="973"/>
      <c r="G48" s="973"/>
      <c r="H48" s="973"/>
      <c r="I48" s="973"/>
      <c r="J48" s="973"/>
      <c r="K48" s="973"/>
      <c r="L48" s="974"/>
    </row>
    <row r="49" spans="2:12" ht="15">
      <c r="B49" s="966" t="s">
        <v>1626</v>
      </c>
      <c r="C49" s="967"/>
      <c r="D49" s="967"/>
      <c r="E49" s="967"/>
      <c r="F49" s="967"/>
      <c r="G49" s="967"/>
      <c r="H49" s="967"/>
      <c r="I49" s="967"/>
      <c r="J49" s="967"/>
      <c r="K49" s="967"/>
      <c r="L49" s="968"/>
    </row>
    <row r="50" spans="2:12" ht="20.1" customHeight="1">
      <c r="B50" s="670" t="s">
        <v>1657</v>
      </c>
      <c r="C50" s="664"/>
      <c r="D50" s="664"/>
      <c r="E50" s="664"/>
      <c r="F50" s="664"/>
      <c r="G50" s="664"/>
      <c r="H50" s="664"/>
      <c r="I50" s="664"/>
      <c r="J50" s="664"/>
      <c r="K50" s="664"/>
      <c r="L50" s="669"/>
    </row>
    <row r="51" spans="2:12" ht="15">
      <c r="B51" s="969" t="s">
        <v>1627</v>
      </c>
      <c r="C51" s="970"/>
      <c r="D51" s="970"/>
      <c r="E51" s="970"/>
      <c r="F51" s="970"/>
      <c r="G51" s="970"/>
      <c r="H51" s="970"/>
      <c r="I51" s="970"/>
      <c r="J51" s="970"/>
      <c r="K51" s="970"/>
      <c r="L51" s="971"/>
    </row>
    <row r="52" spans="2:12" ht="15">
      <c r="B52" s="966" t="s">
        <v>1628</v>
      </c>
      <c r="C52" s="967"/>
      <c r="D52" s="967"/>
      <c r="E52" s="967"/>
      <c r="F52" s="967"/>
      <c r="G52" s="967"/>
      <c r="H52" s="967"/>
      <c r="I52" s="967"/>
      <c r="J52" s="967"/>
      <c r="K52" s="967"/>
      <c r="L52" s="968"/>
    </row>
    <row r="53" spans="2:12" ht="20.1" customHeight="1">
      <c r="B53" s="670" t="s">
        <v>1658</v>
      </c>
      <c r="C53" s="664"/>
      <c r="D53" s="664"/>
      <c r="E53" s="664"/>
      <c r="F53" s="664"/>
      <c r="G53" s="664"/>
      <c r="H53" s="664"/>
      <c r="I53" s="664"/>
      <c r="J53" s="664"/>
      <c r="K53" s="664"/>
      <c r="L53" s="669"/>
    </row>
    <row r="54" spans="2:12" ht="15">
      <c r="B54" s="969" t="s">
        <v>1629</v>
      </c>
      <c r="C54" s="970"/>
      <c r="D54" s="970"/>
      <c r="E54" s="970"/>
      <c r="F54" s="970"/>
      <c r="G54" s="970"/>
      <c r="H54" s="970"/>
      <c r="I54" s="970"/>
      <c r="J54" s="970"/>
      <c r="K54" s="970"/>
      <c r="L54" s="971"/>
    </row>
    <row r="55" spans="2:12" ht="15">
      <c r="B55" s="972" t="s">
        <v>1630</v>
      </c>
      <c r="C55" s="973"/>
      <c r="D55" s="973"/>
      <c r="E55" s="973"/>
      <c r="F55" s="973"/>
      <c r="G55" s="973"/>
      <c r="H55" s="973"/>
      <c r="I55" s="973"/>
      <c r="J55" s="973"/>
      <c r="K55" s="973"/>
      <c r="L55" s="974"/>
    </row>
    <row r="56" spans="2:12" ht="15">
      <c r="B56" s="966" t="s">
        <v>1631</v>
      </c>
      <c r="C56" s="967"/>
      <c r="D56" s="967"/>
      <c r="E56" s="967"/>
      <c r="F56" s="967"/>
      <c r="G56" s="967"/>
      <c r="H56" s="967"/>
      <c r="I56" s="967"/>
      <c r="J56" s="967"/>
      <c r="K56" s="967"/>
      <c r="L56" s="968"/>
    </row>
    <row r="57" spans="2:12" ht="20.1" customHeight="1">
      <c r="B57" s="670" t="s">
        <v>1659</v>
      </c>
      <c r="C57" s="664"/>
      <c r="D57" s="664"/>
      <c r="E57" s="664"/>
      <c r="F57" s="664"/>
      <c r="G57" s="664"/>
      <c r="H57" s="664"/>
      <c r="I57" s="664"/>
      <c r="J57" s="664"/>
      <c r="K57" s="664"/>
      <c r="L57" s="669"/>
    </row>
    <row r="58" spans="2:12" ht="15">
      <c r="B58" s="969" t="s">
        <v>1632</v>
      </c>
      <c r="C58" s="970"/>
      <c r="D58" s="970"/>
      <c r="E58" s="970"/>
      <c r="F58" s="970"/>
      <c r="G58" s="970"/>
      <c r="H58" s="970"/>
      <c r="I58" s="970"/>
      <c r="J58" s="970"/>
      <c r="K58" s="970"/>
      <c r="L58" s="971"/>
    </row>
    <row r="59" spans="2:12" ht="15">
      <c r="B59" s="972" t="s">
        <v>1633</v>
      </c>
      <c r="C59" s="973"/>
      <c r="D59" s="973"/>
      <c r="E59" s="973"/>
      <c r="F59" s="973"/>
      <c r="G59" s="973"/>
      <c r="H59" s="973"/>
      <c r="I59" s="973"/>
      <c r="J59" s="973"/>
      <c r="K59" s="973"/>
      <c r="L59" s="974"/>
    </row>
    <row r="60" spans="2:12" ht="15">
      <c r="B60" s="972" t="s">
        <v>1634</v>
      </c>
      <c r="C60" s="973"/>
      <c r="D60" s="973"/>
      <c r="E60" s="973"/>
      <c r="F60" s="973"/>
      <c r="G60" s="973"/>
      <c r="H60" s="973"/>
      <c r="I60" s="973"/>
      <c r="J60" s="973"/>
      <c r="K60" s="973"/>
      <c r="L60" s="974"/>
    </row>
    <row r="61" spans="2:12" ht="15">
      <c r="B61" s="972" t="s">
        <v>1635</v>
      </c>
      <c r="C61" s="973"/>
      <c r="D61" s="973"/>
      <c r="E61" s="973"/>
      <c r="F61" s="973"/>
      <c r="G61" s="973"/>
      <c r="H61" s="973"/>
      <c r="I61" s="973"/>
      <c r="J61" s="973"/>
      <c r="K61" s="973"/>
      <c r="L61" s="974"/>
    </row>
    <row r="62" spans="2:12" ht="15">
      <c r="B62" s="972" t="s">
        <v>1636</v>
      </c>
      <c r="C62" s="973"/>
      <c r="D62" s="973"/>
      <c r="E62" s="973"/>
      <c r="F62" s="973"/>
      <c r="G62" s="973"/>
      <c r="H62" s="973"/>
      <c r="I62" s="973"/>
      <c r="J62" s="973"/>
      <c r="K62" s="973"/>
      <c r="L62" s="974"/>
    </row>
    <row r="63" spans="2:12" ht="15">
      <c r="B63" s="972" t="s">
        <v>1637</v>
      </c>
      <c r="C63" s="973"/>
      <c r="D63" s="973"/>
      <c r="E63" s="973"/>
      <c r="F63" s="973"/>
      <c r="G63" s="973"/>
      <c r="H63" s="973"/>
      <c r="I63" s="973"/>
      <c r="J63" s="973"/>
      <c r="K63" s="973"/>
      <c r="L63" s="974"/>
    </row>
    <row r="64" spans="2:12" ht="15">
      <c r="B64" s="972" t="s">
        <v>1638</v>
      </c>
      <c r="C64" s="973"/>
      <c r="D64" s="973"/>
      <c r="E64" s="973"/>
      <c r="F64" s="973"/>
      <c r="G64" s="973"/>
      <c r="H64" s="973"/>
      <c r="I64" s="973"/>
      <c r="J64" s="973"/>
      <c r="K64" s="973"/>
      <c r="L64" s="974"/>
    </row>
    <row r="65" spans="2:12" ht="15">
      <c r="B65" s="966" t="s">
        <v>1639</v>
      </c>
      <c r="C65" s="967"/>
      <c r="D65" s="967"/>
      <c r="E65" s="967"/>
      <c r="F65" s="967"/>
      <c r="G65" s="967"/>
      <c r="H65" s="967"/>
      <c r="I65" s="967"/>
      <c r="J65" s="967"/>
      <c r="K65" s="967"/>
      <c r="L65" s="968"/>
    </row>
    <row r="66" spans="2:12" ht="20.1" customHeight="1">
      <c r="B66" s="670" t="s">
        <v>1660</v>
      </c>
      <c r="C66" s="667"/>
      <c r="D66" s="667"/>
      <c r="E66" s="667"/>
      <c r="F66" s="667"/>
      <c r="G66" s="667"/>
      <c r="H66" s="667"/>
      <c r="I66" s="667"/>
      <c r="J66" s="667"/>
      <c r="K66" s="667"/>
      <c r="L66" s="668"/>
    </row>
    <row r="67" spans="2:12" ht="15">
      <c r="B67" s="975" t="s">
        <v>1640</v>
      </c>
      <c r="C67" s="976"/>
      <c r="D67" s="976"/>
      <c r="E67" s="976"/>
      <c r="F67" s="976"/>
      <c r="G67" s="976"/>
      <c r="H67" s="976"/>
      <c r="I67" s="976"/>
      <c r="J67" s="976"/>
      <c r="K67" s="976"/>
      <c r="L67" s="977"/>
    </row>
    <row r="68" spans="2:12" ht="20.1" customHeight="1">
      <c r="B68" s="670" t="s">
        <v>1661</v>
      </c>
      <c r="C68" s="665"/>
      <c r="D68" s="665"/>
      <c r="E68" s="665"/>
      <c r="F68" s="665"/>
      <c r="G68" s="665"/>
      <c r="H68" s="665"/>
      <c r="I68" s="665"/>
      <c r="J68" s="665"/>
      <c r="K68" s="665"/>
      <c r="L68" s="666"/>
    </row>
    <row r="69" spans="2:12" ht="15">
      <c r="B69" s="969" t="s">
        <v>1641</v>
      </c>
      <c r="C69" s="970"/>
      <c r="D69" s="970"/>
      <c r="E69" s="970"/>
      <c r="F69" s="970"/>
      <c r="G69" s="970"/>
      <c r="H69" s="970"/>
      <c r="I69" s="970"/>
      <c r="J69" s="970"/>
      <c r="K69" s="970"/>
      <c r="L69" s="971"/>
    </row>
    <row r="70" spans="2:12" ht="15">
      <c r="B70" s="972" t="s">
        <v>1642</v>
      </c>
      <c r="C70" s="973"/>
      <c r="D70" s="973"/>
      <c r="E70" s="973"/>
      <c r="F70" s="973"/>
      <c r="G70" s="973"/>
      <c r="H70" s="973"/>
      <c r="I70" s="973"/>
      <c r="J70" s="973"/>
      <c r="K70" s="973"/>
      <c r="L70" s="974"/>
    </row>
    <row r="71" spans="2:12" ht="15">
      <c r="B71" s="972" t="s">
        <v>1643</v>
      </c>
      <c r="C71" s="973"/>
      <c r="D71" s="973"/>
      <c r="E71" s="973"/>
      <c r="F71" s="973"/>
      <c r="G71" s="973"/>
      <c r="H71" s="973"/>
      <c r="I71" s="973"/>
      <c r="J71" s="973"/>
      <c r="K71" s="973"/>
      <c r="L71" s="974"/>
    </row>
    <row r="72" spans="2:12" ht="15">
      <c r="B72" s="972" t="s">
        <v>1644</v>
      </c>
      <c r="C72" s="973"/>
      <c r="D72" s="973"/>
      <c r="E72" s="973"/>
      <c r="F72" s="973"/>
      <c r="G72" s="973"/>
      <c r="H72" s="973"/>
      <c r="I72" s="973"/>
      <c r="J72" s="973"/>
      <c r="K72" s="973"/>
      <c r="L72" s="974"/>
    </row>
    <row r="73" spans="2:12" ht="15">
      <c r="B73" s="978" t="s">
        <v>1645</v>
      </c>
      <c r="C73" s="979"/>
      <c r="D73" s="979"/>
      <c r="E73" s="979"/>
      <c r="F73" s="979"/>
      <c r="G73" s="979"/>
      <c r="H73" s="979"/>
      <c r="I73" s="979"/>
      <c r="J73" s="979"/>
      <c r="K73" s="979"/>
      <c r="L73" s="980"/>
    </row>
    <row r="74" spans="2:12" ht="15">
      <c r="B74" s="972" t="s">
        <v>1646</v>
      </c>
      <c r="C74" s="973"/>
      <c r="D74" s="973"/>
      <c r="E74" s="973"/>
      <c r="F74" s="973"/>
      <c r="G74" s="973"/>
      <c r="H74" s="973"/>
      <c r="I74" s="973"/>
      <c r="J74" s="973"/>
      <c r="K74" s="973"/>
      <c r="L74" s="974"/>
    </row>
    <row r="75" spans="2:12" ht="15">
      <c r="B75" s="972" t="s">
        <v>1647</v>
      </c>
      <c r="C75" s="973"/>
      <c r="D75" s="973"/>
      <c r="E75" s="973"/>
      <c r="F75" s="973"/>
      <c r="G75" s="973"/>
      <c r="H75" s="973"/>
      <c r="I75" s="973"/>
      <c r="J75" s="973"/>
      <c r="K75" s="973"/>
      <c r="L75" s="974"/>
    </row>
    <row r="76" spans="2:12" ht="15">
      <c r="B76" s="972" t="s">
        <v>1648</v>
      </c>
      <c r="C76" s="973"/>
      <c r="D76" s="973"/>
      <c r="E76" s="973"/>
      <c r="F76" s="973"/>
      <c r="G76" s="973"/>
      <c r="H76" s="973"/>
      <c r="I76" s="973"/>
      <c r="J76" s="973"/>
      <c r="K76" s="973"/>
      <c r="L76" s="974"/>
    </row>
    <row r="77" spans="2:12" ht="15">
      <c r="B77" s="966" t="s">
        <v>1649</v>
      </c>
      <c r="C77" s="967"/>
      <c r="D77" s="967"/>
      <c r="E77" s="967"/>
      <c r="F77" s="967"/>
      <c r="G77" s="967"/>
      <c r="H77" s="967"/>
      <c r="I77" s="967"/>
      <c r="J77" s="967"/>
      <c r="K77" s="967"/>
      <c r="L77" s="968"/>
    </row>
    <row r="78" spans="2:12" ht="20.1" customHeight="1">
      <c r="B78" s="670" t="s">
        <v>1662</v>
      </c>
      <c r="C78" s="664"/>
      <c r="D78" s="664"/>
      <c r="E78" s="664"/>
      <c r="F78" s="664"/>
      <c r="G78" s="664"/>
      <c r="H78" s="664"/>
      <c r="I78" s="664"/>
      <c r="J78" s="664"/>
      <c r="K78" s="664"/>
      <c r="L78" s="669"/>
    </row>
    <row r="79" spans="2:12" ht="15">
      <c r="B79" s="969" t="s">
        <v>1362</v>
      </c>
      <c r="C79" s="970"/>
      <c r="D79" s="970"/>
      <c r="E79" s="970"/>
      <c r="F79" s="970"/>
      <c r="G79" s="970"/>
      <c r="H79" s="970"/>
      <c r="I79" s="970"/>
      <c r="J79" s="970"/>
      <c r="K79" s="970"/>
      <c r="L79" s="971"/>
    </row>
    <row r="80" spans="2:12" ht="15">
      <c r="B80" s="972" t="s">
        <v>1363</v>
      </c>
      <c r="C80" s="973"/>
      <c r="D80" s="973"/>
      <c r="E80" s="973"/>
      <c r="F80" s="973"/>
      <c r="G80" s="973"/>
      <c r="H80" s="973"/>
      <c r="I80" s="973"/>
      <c r="J80" s="973"/>
      <c r="K80" s="973"/>
      <c r="L80" s="974"/>
    </row>
    <row r="81" spans="2:12" ht="15">
      <c r="B81" s="972" t="s">
        <v>1364</v>
      </c>
      <c r="C81" s="973"/>
      <c r="D81" s="973"/>
      <c r="E81" s="973"/>
      <c r="F81" s="973"/>
      <c r="G81" s="973"/>
      <c r="H81" s="973"/>
      <c r="I81" s="973"/>
      <c r="J81" s="973"/>
      <c r="K81" s="973"/>
      <c r="L81" s="974"/>
    </row>
    <row r="82" spans="2:12" ht="15">
      <c r="B82" s="972" t="s">
        <v>1365</v>
      </c>
      <c r="C82" s="973"/>
      <c r="D82" s="973"/>
      <c r="E82" s="973"/>
      <c r="F82" s="973"/>
      <c r="G82" s="973"/>
      <c r="H82" s="973"/>
      <c r="I82" s="973"/>
      <c r="J82" s="973"/>
      <c r="K82" s="973"/>
      <c r="L82" s="974"/>
    </row>
    <row r="83" spans="2:12" ht="15">
      <c r="B83" s="972" t="s">
        <v>1366</v>
      </c>
      <c r="C83" s="973"/>
      <c r="D83" s="973"/>
      <c r="E83" s="973"/>
      <c r="F83" s="973"/>
      <c r="G83" s="973"/>
      <c r="H83" s="973"/>
      <c r="I83" s="973"/>
      <c r="J83" s="973"/>
      <c r="K83" s="973"/>
      <c r="L83" s="974"/>
    </row>
    <row r="84" spans="2:12" ht="15">
      <c r="B84" s="966" t="s">
        <v>1367</v>
      </c>
      <c r="C84" s="967"/>
      <c r="D84" s="967"/>
      <c r="E84" s="967"/>
      <c r="F84" s="967"/>
      <c r="G84" s="967"/>
      <c r="H84" s="967"/>
      <c r="I84" s="967"/>
      <c r="J84" s="967"/>
      <c r="K84" s="967"/>
      <c r="L84" s="968"/>
    </row>
    <row r="85" spans="2:12" ht="20.1" customHeight="1">
      <c r="B85" s="670" t="s">
        <v>1663</v>
      </c>
      <c r="C85" s="664"/>
      <c r="D85" s="664"/>
      <c r="E85" s="664"/>
      <c r="F85" s="664"/>
      <c r="G85" s="664"/>
      <c r="H85" s="664"/>
      <c r="I85" s="664"/>
      <c r="J85" s="664"/>
      <c r="K85" s="664"/>
      <c r="L85" s="669"/>
    </row>
    <row r="86" spans="2:12" ht="15">
      <c r="B86" s="969" t="s">
        <v>1134</v>
      </c>
      <c r="C86" s="970"/>
      <c r="D86" s="970"/>
      <c r="E86" s="970"/>
      <c r="F86" s="970"/>
      <c r="G86" s="970"/>
      <c r="H86" s="970"/>
      <c r="I86" s="970"/>
      <c r="J86" s="970"/>
      <c r="K86" s="970"/>
      <c r="L86" s="971"/>
    </row>
    <row r="87" spans="2:12" ht="15">
      <c r="B87" s="972" t="s">
        <v>1135</v>
      </c>
      <c r="C87" s="973"/>
      <c r="D87" s="973"/>
      <c r="E87" s="973"/>
      <c r="F87" s="973"/>
      <c r="G87" s="973"/>
      <c r="H87" s="973"/>
      <c r="I87" s="973"/>
      <c r="J87" s="973"/>
      <c r="K87" s="973"/>
      <c r="L87" s="974"/>
    </row>
    <row r="88" spans="2:12" ht="15">
      <c r="B88" s="972" t="s">
        <v>1136</v>
      </c>
      <c r="C88" s="973"/>
      <c r="D88" s="973"/>
      <c r="E88" s="973"/>
      <c r="F88" s="973"/>
      <c r="G88" s="973"/>
      <c r="H88" s="973"/>
      <c r="I88" s="973"/>
      <c r="J88" s="973"/>
      <c r="K88" s="973"/>
      <c r="L88" s="974"/>
    </row>
    <row r="89" spans="2:12" ht="15">
      <c r="B89" s="972" t="s">
        <v>1137</v>
      </c>
      <c r="C89" s="973"/>
      <c r="D89" s="973"/>
      <c r="E89" s="973"/>
      <c r="F89" s="973"/>
      <c r="G89" s="973"/>
      <c r="H89" s="973"/>
      <c r="I89" s="973"/>
      <c r="J89" s="973"/>
      <c r="K89" s="973"/>
      <c r="L89" s="974"/>
    </row>
    <row r="90" spans="2:12" ht="15">
      <c r="B90" s="972" t="s">
        <v>1138</v>
      </c>
      <c r="C90" s="973"/>
      <c r="D90" s="973"/>
      <c r="E90" s="973"/>
      <c r="F90" s="973"/>
      <c r="G90" s="973"/>
      <c r="H90" s="973"/>
      <c r="I90" s="973"/>
      <c r="J90" s="973"/>
      <c r="K90" s="973"/>
      <c r="L90" s="974"/>
    </row>
    <row r="91" spans="2:12" ht="15">
      <c r="B91" s="972" t="s">
        <v>1139</v>
      </c>
      <c r="C91" s="973"/>
      <c r="D91" s="973"/>
      <c r="E91" s="973"/>
      <c r="F91" s="973"/>
      <c r="G91" s="973"/>
      <c r="H91" s="973"/>
      <c r="I91" s="973"/>
      <c r="J91" s="973"/>
      <c r="K91" s="973"/>
      <c r="L91" s="974"/>
    </row>
    <row r="92" spans="2:12" ht="15">
      <c r="B92" s="966" t="s">
        <v>1140</v>
      </c>
      <c r="C92" s="967"/>
      <c r="D92" s="967"/>
      <c r="E92" s="967"/>
      <c r="F92" s="967"/>
      <c r="G92" s="967"/>
      <c r="H92" s="967"/>
      <c r="I92" s="967"/>
      <c r="J92" s="967"/>
      <c r="K92" s="967"/>
      <c r="L92" s="968"/>
    </row>
    <row r="93" spans="2:12" ht="20.1" customHeight="1">
      <c r="B93" s="670" t="s">
        <v>273</v>
      </c>
      <c r="C93" s="664"/>
      <c r="D93" s="664"/>
      <c r="E93" s="664"/>
      <c r="F93" s="664"/>
      <c r="G93" s="664"/>
      <c r="H93" s="664"/>
      <c r="I93" s="664"/>
      <c r="J93" s="664"/>
      <c r="K93" s="664"/>
      <c r="L93" s="669"/>
    </row>
    <row r="94" spans="2:12" ht="15">
      <c r="B94" s="969" t="s">
        <v>1436</v>
      </c>
      <c r="C94" s="970"/>
      <c r="D94" s="970"/>
      <c r="E94" s="970"/>
      <c r="F94" s="970"/>
      <c r="G94" s="970"/>
      <c r="H94" s="970"/>
      <c r="I94" s="970"/>
      <c r="J94" s="970"/>
      <c r="K94" s="970"/>
      <c r="L94" s="971"/>
    </row>
    <row r="95" spans="2:12" ht="15">
      <c r="B95" s="966" t="s">
        <v>1437</v>
      </c>
      <c r="C95" s="967"/>
      <c r="D95" s="967"/>
      <c r="E95" s="967"/>
      <c r="F95" s="967"/>
      <c r="G95" s="967"/>
      <c r="H95" s="967"/>
      <c r="I95" s="967"/>
      <c r="J95" s="967"/>
      <c r="K95" s="967"/>
      <c r="L95" s="968"/>
    </row>
    <row r="96" spans="2:12" ht="20.1" customHeight="1">
      <c r="B96" s="670" t="s">
        <v>1664</v>
      </c>
      <c r="C96" s="664"/>
      <c r="D96" s="664"/>
      <c r="E96" s="664"/>
      <c r="F96" s="664"/>
      <c r="G96" s="664"/>
      <c r="H96" s="664"/>
      <c r="I96" s="664"/>
      <c r="J96" s="664"/>
      <c r="K96" s="664"/>
      <c r="L96" s="669"/>
    </row>
    <row r="97" spans="2:12" ht="15">
      <c r="B97" s="969" t="s">
        <v>1463</v>
      </c>
      <c r="C97" s="970"/>
      <c r="D97" s="970"/>
      <c r="E97" s="970"/>
      <c r="F97" s="970"/>
      <c r="G97" s="970"/>
      <c r="H97" s="970"/>
      <c r="I97" s="970"/>
      <c r="J97" s="970"/>
      <c r="K97" s="970"/>
      <c r="L97" s="971"/>
    </row>
    <row r="98" spans="2:12" ht="15">
      <c r="B98" s="972" t="s">
        <v>1464</v>
      </c>
      <c r="C98" s="973"/>
      <c r="D98" s="973"/>
      <c r="E98" s="973"/>
      <c r="F98" s="973"/>
      <c r="G98" s="973"/>
      <c r="H98" s="973"/>
      <c r="I98" s="973"/>
      <c r="J98" s="973"/>
      <c r="K98" s="973"/>
      <c r="L98" s="974"/>
    </row>
    <row r="99" spans="2:12" ht="15">
      <c r="B99" s="972" t="s">
        <v>1465</v>
      </c>
      <c r="C99" s="973"/>
      <c r="D99" s="973"/>
      <c r="E99" s="973"/>
      <c r="F99" s="973"/>
      <c r="G99" s="973"/>
      <c r="H99" s="973"/>
      <c r="I99" s="973"/>
      <c r="J99" s="973"/>
      <c r="K99" s="973"/>
      <c r="L99" s="974"/>
    </row>
    <row r="100" spans="2:12" ht="15">
      <c r="B100" s="972" t="s">
        <v>1466</v>
      </c>
      <c r="C100" s="973"/>
      <c r="D100" s="973"/>
      <c r="E100" s="973"/>
      <c r="F100" s="973"/>
      <c r="G100" s="973"/>
      <c r="H100" s="973"/>
      <c r="I100" s="973"/>
      <c r="J100" s="973"/>
      <c r="K100" s="973"/>
      <c r="L100" s="974"/>
    </row>
    <row r="101" spans="2:12" ht="15">
      <c r="B101" s="972" t="s">
        <v>1467</v>
      </c>
      <c r="C101" s="973"/>
      <c r="D101" s="973"/>
      <c r="E101" s="973"/>
      <c r="F101" s="973"/>
      <c r="G101" s="973"/>
      <c r="H101" s="973"/>
      <c r="I101" s="973"/>
      <c r="J101" s="973"/>
      <c r="K101" s="973"/>
      <c r="L101" s="974"/>
    </row>
    <row r="102" spans="2:12" ht="15">
      <c r="B102" s="966" t="s">
        <v>1468</v>
      </c>
      <c r="C102" s="967"/>
      <c r="D102" s="967"/>
      <c r="E102" s="967"/>
      <c r="F102" s="967"/>
      <c r="G102" s="967"/>
      <c r="H102" s="967"/>
      <c r="I102" s="967"/>
      <c r="J102" s="967"/>
      <c r="K102" s="967"/>
      <c r="L102" s="968"/>
    </row>
    <row r="103" spans="2:12" ht="20.1" customHeight="1">
      <c r="B103" s="670" t="s">
        <v>1665</v>
      </c>
      <c r="C103" s="664"/>
      <c r="D103" s="664"/>
      <c r="E103" s="664"/>
      <c r="F103" s="664"/>
      <c r="G103" s="664"/>
      <c r="H103" s="664"/>
      <c r="I103" s="664"/>
      <c r="J103" s="664"/>
      <c r="K103" s="664"/>
      <c r="L103" s="669"/>
    </row>
    <row r="104" spans="2:12" ht="15">
      <c r="B104" s="969" t="s">
        <v>1588</v>
      </c>
      <c r="C104" s="970"/>
      <c r="D104" s="970"/>
      <c r="E104" s="970"/>
      <c r="F104" s="970"/>
      <c r="G104" s="970"/>
      <c r="H104" s="970"/>
      <c r="I104" s="970"/>
      <c r="J104" s="970"/>
      <c r="K104" s="970"/>
      <c r="L104" s="971"/>
    </row>
    <row r="105" spans="2:12" ht="15">
      <c r="B105" s="972" t="s">
        <v>1589</v>
      </c>
      <c r="C105" s="973"/>
      <c r="D105" s="973"/>
      <c r="E105" s="973"/>
      <c r="F105" s="973"/>
      <c r="G105" s="973"/>
      <c r="H105" s="973"/>
      <c r="I105" s="973"/>
      <c r="J105" s="973"/>
      <c r="K105" s="973"/>
      <c r="L105" s="974"/>
    </row>
    <row r="106" spans="2:12" ht="15">
      <c r="B106" s="972" t="s">
        <v>1590</v>
      </c>
      <c r="C106" s="973"/>
      <c r="D106" s="973"/>
      <c r="E106" s="973"/>
      <c r="F106" s="973"/>
      <c r="G106" s="973"/>
      <c r="H106" s="973"/>
      <c r="I106" s="973"/>
      <c r="J106" s="973"/>
      <c r="K106" s="973"/>
      <c r="L106" s="974"/>
    </row>
    <row r="107" spans="2:12" ht="15">
      <c r="B107" s="966" t="s">
        <v>1591</v>
      </c>
      <c r="C107" s="967"/>
      <c r="D107" s="967"/>
      <c r="E107" s="967"/>
      <c r="F107" s="967"/>
      <c r="G107" s="967"/>
      <c r="H107" s="967"/>
      <c r="I107" s="967"/>
      <c r="J107" s="967"/>
      <c r="K107" s="967"/>
      <c r="L107" s="968"/>
    </row>
    <row r="109" spans="2:12" ht="20.1" customHeight="1">
      <c r="B109" s="670" t="s">
        <v>1776</v>
      </c>
      <c r="C109" s="664"/>
      <c r="D109" s="664"/>
      <c r="E109" s="664"/>
      <c r="F109" s="664"/>
      <c r="G109" s="664"/>
      <c r="H109" s="664"/>
      <c r="I109" s="664"/>
      <c r="J109" s="664"/>
      <c r="K109" s="664"/>
      <c r="L109" s="669"/>
    </row>
    <row r="110" spans="2:12" ht="15">
      <c r="B110" s="963" t="s">
        <v>1777</v>
      </c>
      <c r="C110" s="964"/>
      <c r="D110" s="964"/>
      <c r="E110" s="964"/>
      <c r="F110" s="964"/>
      <c r="G110" s="964"/>
      <c r="H110" s="964"/>
      <c r="I110" s="964"/>
      <c r="J110" s="964"/>
      <c r="K110" s="964"/>
      <c r="L110" s="965"/>
    </row>
    <row r="111" spans="2:12" ht="15">
      <c r="B111" s="963" t="s">
        <v>1778</v>
      </c>
      <c r="C111" s="964"/>
      <c r="D111" s="964"/>
      <c r="E111" s="964"/>
      <c r="F111" s="964"/>
      <c r="G111" s="964"/>
      <c r="H111" s="964"/>
      <c r="I111" s="964"/>
      <c r="J111" s="964"/>
      <c r="K111" s="964"/>
      <c r="L111" s="965"/>
    </row>
    <row r="112" spans="2:12" ht="15">
      <c r="B112" s="963" t="s">
        <v>1779</v>
      </c>
      <c r="C112" s="964"/>
      <c r="D112" s="964"/>
      <c r="E112" s="964"/>
      <c r="F112" s="964"/>
      <c r="G112" s="964"/>
      <c r="H112" s="964"/>
      <c r="I112" s="964"/>
      <c r="J112" s="964"/>
      <c r="K112" s="964"/>
      <c r="L112" s="965"/>
    </row>
    <row r="113" spans="2:12" ht="15">
      <c r="B113" s="963" t="s">
        <v>1780</v>
      </c>
      <c r="C113" s="964"/>
      <c r="D113" s="964"/>
      <c r="E113" s="964"/>
      <c r="F113" s="964"/>
      <c r="G113" s="964"/>
      <c r="H113" s="964"/>
      <c r="I113" s="964"/>
      <c r="J113" s="964"/>
      <c r="K113" s="964"/>
      <c r="L113" s="965"/>
    </row>
    <row r="114" spans="2:12" ht="15">
      <c r="B114" s="963" t="s">
        <v>1781</v>
      </c>
      <c r="C114" s="964"/>
      <c r="D114" s="964"/>
      <c r="E114" s="964"/>
      <c r="F114" s="964"/>
      <c r="G114" s="964"/>
      <c r="H114" s="964"/>
      <c r="I114" s="964"/>
      <c r="J114" s="964"/>
      <c r="K114" s="964"/>
      <c r="L114" s="965"/>
    </row>
    <row r="115" spans="2:12" ht="15">
      <c r="B115" s="963" t="s">
        <v>1782</v>
      </c>
      <c r="C115" s="964"/>
      <c r="D115" s="964"/>
      <c r="E115" s="964"/>
      <c r="F115" s="964"/>
      <c r="G115" s="964"/>
      <c r="H115" s="964"/>
      <c r="I115" s="964"/>
      <c r="J115" s="964"/>
      <c r="K115" s="964"/>
      <c r="L115" s="965"/>
    </row>
    <row r="116" spans="2:12" ht="15">
      <c r="B116" s="963" t="s">
        <v>1783</v>
      </c>
      <c r="C116" s="964"/>
      <c r="D116" s="964"/>
      <c r="E116" s="964"/>
      <c r="F116" s="964"/>
      <c r="G116" s="964"/>
      <c r="H116" s="964"/>
      <c r="I116" s="964"/>
      <c r="J116" s="964"/>
      <c r="K116" s="964"/>
      <c r="L116" s="965"/>
    </row>
    <row r="117" spans="2:12" ht="15">
      <c r="B117" s="963" t="s">
        <v>1784</v>
      </c>
      <c r="C117" s="964"/>
      <c r="D117" s="964"/>
      <c r="E117" s="964"/>
      <c r="F117" s="964"/>
      <c r="G117" s="964"/>
      <c r="H117" s="964"/>
      <c r="I117" s="964"/>
      <c r="J117" s="964"/>
      <c r="K117" s="964"/>
      <c r="L117" s="965"/>
    </row>
  </sheetData>
  <mergeCells count="96">
    <mergeCell ref="B9:L9"/>
    <mergeCell ref="B3:L3"/>
    <mergeCell ref="B4:L4"/>
    <mergeCell ref="B5:L5"/>
    <mergeCell ref="B6:L6"/>
    <mergeCell ref="B7:L7"/>
    <mergeCell ref="B24:L24"/>
    <mergeCell ref="B10:L10"/>
    <mergeCell ref="B12:L12"/>
    <mergeCell ref="B13:L13"/>
    <mergeCell ref="B14:L14"/>
    <mergeCell ref="B15:L15"/>
    <mergeCell ref="B16:L16"/>
    <mergeCell ref="B17:L17"/>
    <mergeCell ref="B19:L19"/>
    <mergeCell ref="B20:L20"/>
    <mergeCell ref="B21:L21"/>
    <mergeCell ref="B23:L23"/>
    <mergeCell ref="B31:L31"/>
    <mergeCell ref="B32:L32"/>
    <mergeCell ref="B33:L33"/>
    <mergeCell ref="B34:L34"/>
    <mergeCell ref="B26:L26"/>
    <mergeCell ref="B27:L27"/>
    <mergeCell ref="B28:L28"/>
    <mergeCell ref="B29:L29"/>
    <mergeCell ref="B47:L47"/>
    <mergeCell ref="B36:L36"/>
    <mergeCell ref="B37:L37"/>
    <mergeCell ref="B38:L38"/>
    <mergeCell ref="B39:L39"/>
    <mergeCell ref="B40:L40"/>
    <mergeCell ref="B41:L41"/>
    <mergeCell ref="B42:L42"/>
    <mergeCell ref="B43:L43"/>
    <mergeCell ref="B44:L44"/>
    <mergeCell ref="B45:L45"/>
    <mergeCell ref="B46:L46"/>
    <mergeCell ref="B63:L63"/>
    <mergeCell ref="B64:L64"/>
    <mergeCell ref="B56:L56"/>
    <mergeCell ref="B48:L48"/>
    <mergeCell ref="B49:L49"/>
    <mergeCell ref="B51:L51"/>
    <mergeCell ref="B52:L52"/>
    <mergeCell ref="B54:L54"/>
    <mergeCell ref="B55:L55"/>
    <mergeCell ref="B58:L58"/>
    <mergeCell ref="B59:L59"/>
    <mergeCell ref="B60:L60"/>
    <mergeCell ref="B61:L61"/>
    <mergeCell ref="B62:L62"/>
    <mergeCell ref="B79:L79"/>
    <mergeCell ref="B65:L65"/>
    <mergeCell ref="B67:L67"/>
    <mergeCell ref="B69:L69"/>
    <mergeCell ref="B70:L70"/>
    <mergeCell ref="B71:L71"/>
    <mergeCell ref="B72:L72"/>
    <mergeCell ref="B73:L73"/>
    <mergeCell ref="B74:L74"/>
    <mergeCell ref="B75:L75"/>
    <mergeCell ref="B76:L76"/>
    <mergeCell ref="B77:L77"/>
    <mergeCell ref="B92:L92"/>
    <mergeCell ref="B80:L80"/>
    <mergeCell ref="B81:L81"/>
    <mergeCell ref="B82:L82"/>
    <mergeCell ref="B83:L83"/>
    <mergeCell ref="B84:L84"/>
    <mergeCell ref="B86:L86"/>
    <mergeCell ref="B87:L87"/>
    <mergeCell ref="B88:L88"/>
    <mergeCell ref="B89:L89"/>
    <mergeCell ref="B90:L90"/>
    <mergeCell ref="B91:L91"/>
    <mergeCell ref="B107:L107"/>
    <mergeCell ref="B94:L94"/>
    <mergeCell ref="B95:L95"/>
    <mergeCell ref="B97:L97"/>
    <mergeCell ref="B98:L98"/>
    <mergeCell ref="B99:L99"/>
    <mergeCell ref="B100:L100"/>
    <mergeCell ref="B101:L101"/>
    <mergeCell ref="B102:L102"/>
    <mergeCell ref="B104:L104"/>
    <mergeCell ref="B105:L105"/>
    <mergeCell ref="B106:L106"/>
    <mergeCell ref="B115:L115"/>
    <mergeCell ref="B116:L116"/>
    <mergeCell ref="B117:L117"/>
    <mergeCell ref="B110:L110"/>
    <mergeCell ref="B111:L111"/>
    <mergeCell ref="B112:L112"/>
    <mergeCell ref="B113:L113"/>
    <mergeCell ref="B114:L114"/>
  </mergeCells>
  <hyperlinks>
    <hyperlink ref="B3:L3" location="'EU OV1'!A1" display="Template EU OV1 – Overview of total risk exposure amounts"/>
    <hyperlink ref="B4:L4" location="'EU KM1'!A1" display="Template EU KM1 - Key metrics template"/>
    <hyperlink ref="B5:L5" location="'EU INS1'!A1" display="Template EU INS1 - Insurance participations"/>
    <hyperlink ref="B6:L6" location="'EU INS2'!A1" display="Template EU INS2 - Financial conglomerates information on own funds and capital adequacy ratio"/>
    <hyperlink ref="B7:L7" location="'EU OVC'!A1" display="Table EU OVC - ICAAP information"/>
    <hyperlink ref="B9:L9" location="'EU OVA'!A1" display="Table EU OVA - Institution risk management approach"/>
    <hyperlink ref="B10:L10" location="'EU OVB'!A1" display="Table EU OVB - Disclosure on governance arrangements"/>
    <hyperlink ref="B12:L12" location="'EU LI1'!A1" display="Template EU LI1 - Differences between the accounting scope and the scope of prudential consolidation and mapping of financial statement categories with regulatory risk categories"/>
    <hyperlink ref="B13:L13" location="'EU LI2'!A1" display="Template EU LI2 - Main sources of differences between regulatory exposure amounts and carrying values in financial statements "/>
    <hyperlink ref="B14:L14" location="'EU LI3'!A1" display="Template EU LI3 - Outline of the differences in the scopes of consolidation (entity by entity) "/>
    <hyperlink ref="B15:L15" location="'EU LIA'!A1" display="Table EU LIA - Explanations of differences between accounting and regulatory exposure amounts"/>
    <hyperlink ref="B16:L16" location="'EU LIB'!A1" display="Table EU LIB - Other qualitative information on the scope of application"/>
    <hyperlink ref="B17:L17" location="'EU PV1'!A1" display="Template EU PV1 - Prudent valuation adjustments (PVA)"/>
    <hyperlink ref="B19:L19" location="'EU CC1'!A1" display="Template EU CC1 - Composition of regulatory own funds"/>
    <hyperlink ref="B20:L20" location="'EU CC2'!A1" display="Template EU CC2 - reconciliation of regulatory own funds to balance sheet in the audited financial statements"/>
    <hyperlink ref="B21:L21" location="'EU CCA'!A1" display="Template EU CCA: Main features of regulatory own funds instruments and eligible liabilities instruments"/>
    <hyperlink ref="B23:L23" location="'EU CCyB1'!A1" display="Template EU CCyB1 - Geographical distribution of credit exposures relevant for the calculation of the countercyclical buffer"/>
    <hyperlink ref="B24:L24" location="'EU CCyB2'!A1" display="Template EU CCyB2 - Amount of institution-specific countercyclical capital buffer"/>
    <hyperlink ref="B26:L26" location="'EU LR1'!A1" display="Template EU LR1 - LRSum: Summary reconciliation of accounting assets and leverage ratio exposures"/>
    <hyperlink ref="B27:L27" location="'EU LR2'!A1" display="Template EU LR2 - LRCom: Leverage ratio common disclosure"/>
    <hyperlink ref="B28:L28" location="'EU LR3'!A1" display="Template EU LR3 - LRSpl: Split-up of on balance sheet exposures (excluding derivatives, SFTs and exempted exposures)"/>
    <hyperlink ref="B29:L29" location="'EU LRA'!A1" display="Table EU LRA: Disclosure of LR qualitative information"/>
    <hyperlink ref="B31:L31" location="'EU LIQA'!A1" display="Table EU LIQA - Liquidity risk management "/>
    <hyperlink ref="B32:L32" location="'EU LIQ1'!A1" display="Templates EU LIQ1 - Quantitative information of LCR"/>
    <hyperlink ref="B33:L33" location="'EU LIQB'!A1" display="Table EU LIQB  on qualitative information on LCR, which complements template EU LIQ1."/>
    <hyperlink ref="B34:L34" location="'EU LIQ2'!A1" display="Template EU LIQ2: Net Stable Funding Ratio "/>
    <hyperlink ref="B43:L43" location="'EU CQ2'!A1" display="Template EU CQ2: Quality of forbearance"/>
    <hyperlink ref="B45:L45" location="'EU CQ4'!A1" display="Template EU CQ4: Quality of non-performing exposures by geography "/>
    <hyperlink ref="B46:L46" location="'EU CQ5'!A1" display="Template EU CQ5: Credit quality of loans and advances by industry"/>
    <hyperlink ref="B47:L47" location="'EU CQ6'!A1" display="Template EU CQ6: Collateral valuation - loans and advances "/>
    <hyperlink ref="B48:L48" location="'EU CQ7'!A1" display="Template EU CQ7: Collateral obtained by taking possession and execution processes "/>
    <hyperlink ref="B49:L49" location="'EU CQ8'!A1" display="Template EU CQ8: Collateral obtained by taking possession and execution processes – vintage breakdown"/>
    <hyperlink ref="B36:L36" location="'EU CRA'!A1" display="Table EU CRA: General qualitative information about credit risk"/>
    <hyperlink ref="B37:L37" location="'EU CRB'!A1" display="Table EU CRB: Additional disclosure related to the credit quality of assets"/>
    <hyperlink ref="B42:L42" location="'EU CQ1'!A1" display="Template EU CQ1: Credit quality of forborne exposures"/>
    <hyperlink ref="B39:L39" location="'EU CR1-A'!A1" display="Template EU CR1-A: Maturity of exposures"/>
    <hyperlink ref="B40:L40" location="'EU CR2'!A1" display="Template EU CR2: Changes in the stock of non-performing loans and advances"/>
    <hyperlink ref="B44" location="'EU CQ3'!A1" display="Template CQ2: Credit quality of performing and non-performing exposures by past due days"/>
    <hyperlink ref="B44:L44" location="'Template EU CQ3'!A1" display="Template EU CQ3: Credit quality of performing and non-performing exposures by past due days"/>
    <hyperlink ref="B38:L38" location="'EU CR1'!A1" display="Template EU CR1: Performing and non-performing exposures and related provisions"/>
    <hyperlink ref="B41:L41" location="'EU CR2a'!A1" display="Template EU CR2a: Changes in the stock of non-performing loans and advances and related net accumulated recoveries"/>
    <hyperlink ref="B51:L51" location="'EU CRC'!A1" display="Table EU CRC – Qualitative disclosure requirements related to CRM techniques"/>
    <hyperlink ref="B52:L52" location="'EU CR3'!A1" display="Template EU CR3 –  CRM techniques overview:  Disclosure of the use of credit risk mitigation techniques"/>
    <hyperlink ref="B54:L54" location="'EU CRD'!A1" display="Table EU CRD – Qualitative disclosure requirements related to standardised model"/>
    <hyperlink ref="B55:L55" location="'EU CR4'!A1" display="Template EU CR4 – standardised approach – Credit risk exposure and CRM effects"/>
    <hyperlink ref="B56:L56" location="'EU CR5'!A1" display="Template EU CR5 – standardised approach"/>
    <hyperlink ref="B58:L58" location="'EU CRE'!A1" display="Table EU CRE – Qualitative disclosure requirements related to IRB approach"/>
    <hyperlink ref="B59:L59" location="'EU CR6'!A1" display="Template EU CR6 – IRB approach – Credit risk exposures by exposure class and PD range"/>
    <hyperlink ref="B60:L60" location="'EU CR6-A'!A1" display="Template EU CR6-A – Scope of the use of IRB and SA approaches"/>
    <hyperlink ref="B61:L61" location="'EU CR7'!A1" display="Template EU CR7 – IRB approach – Effect on the RWEAs of credit derivatives used as CRM techniques"/>
    <hyperlink ref="B62:L62" location="'EU CR7-A'!A1" display="Template EU CR7-A – IRB approach – Disclosure of the extent of the use of CRM techniques"/>
    <hyperlink ref="B63:L63" location="'EU CR8'!A1" display="Template EU CR8 –  RWEA flow statements of credit risk exposures under the IRB approach "/>
    <hyperlink ref="B64:L64" location="'EU CR9'!A1" display="Template CR9 –IRB approach – Back-testing of PD per exposure class (fixed PD scale)"/>
    <hyperlink ref="B65:L65" location="'EU CR9.1'!A1" display="Template CR9.1 –IRB approach – Back-testing of PD per exposure class (only for  PD estimates according to point (f) of Article 180(1) CRR)"/>
    <hyperlink ref="B67:L67" location="'EU CR10'!A1" display="Template EU CR10 –  Specialised lending and equity exposures under the simple riskweighted approach"/>
    <hyperlink ref="B69:L69" location="'EU CCRA'!A1" display="Table EU CCRA – Qualitative disclosure related to CCR"/>
    <hyperlink ref="B70:L70" location="'EU CCR1'!A1" display="Template EU CCR1 – Analysis of CCR exposure by approach"/>
    <hyperlink ref="B71:L71" location="'EU CCR2'!A1" display="Template EU CCR2 – Transactions subject to own funds requirements for CVA risk"/>
    <hyperlink ref="B72:L72" location="'EU CCR3'!A1" display="Template EU CCR3 – Standardised approach – CCR exposures by regulatory exposure class and risk weights"/>
    <hyperlink ref="B73:L73" location="'EU CCR4'!A1" display="Template EU CCR4 - IRB approach - CCR exposures by exposure class and PD scale"/>
    <hyperlink ref="B74:L74" location="'EU CCR5'!A1" display="Template EU CCR5 – Composition of collateral for CCR exposures"/>
    <hyperlink ref="B75:L75" location="'EU CCR6'!A1" display="Template EU CCR6 – Credit derivatives exposures"/>
    <hyperlink ref="B76:L76" location="'EU CCR7'!A1" display="Template EU CCR7 – RWEA flow statements of CCR exposures under the IMM"/>
    <hyperlink ref="B77:L77" location="'EU CCR8'!A1" display="Template EU CCR8 – Exposures to CCPs"/>
    <hyperlink ref="B79:L79" location="'EU-SECA'!A1" display="Table EU-SECA - Qualitative disclosure requirements related to securitisation exposures "/>
    <hyperlink ref="B80:L80" location="'EU-SEC1'!A1" display="Template EU-SEC1 - Securitisation exposures in the non-trading book"/>
    <hyperlink ref="B81:L81" location="'EU-SEC2'!A1" display="Template EU-SEC2 - Securitisation exposures in the trading book"/>
    <hyperlink ref="B82:L82" location="'EU-SEC3'!A1" display="Template EU-SEC3 - Securitisation exposures in the non-trading book and associated regulatory capital requirements - institution acting as originator or as sponsor"/>
    <hyperlink ref="B83:L83" location="'EU-SEC4'!A1" display="Template EU-SEC4 - Securitisation exposures in the non-trading book and associated regulatory capital requirements - institution acting as investor"/>
    <hyperlink ref="B84:L84" location="'EU-SEC5'!A1" display="Template EU-SEC5 - Exposures securitised by the institution - Exposures in default and specific credit risk adjustments"/>
    <hyperlink ref="B86:L86" location="'EU MRA'!A1" display="Table EU MRA: Qualitative disclosure requirements related to market risk"/>
    <hyperlink ref="B87:L87" location="'EU MR1'!A1" display="Template EU MR1 - Market risk under the standardised approach"/>
    <hyperlink ref="B88:L88" location="'EU MRB'!A1" display="Table EU MRB: Qualitative disclosure requirements for institutions using the internal Market Risk Models"/>
    <hyperlink ref="B89:L89" location="'EU MR2-A'!A1" display="Template EU MR2-A - Market risk under the internal Model Approach (IMA)"/>
    <hyperlink ref="B90:L90" location="'EU MR2-B'!A1" display="Template EU MR2-B - RWA flow statements of market risk exposures under the IMA"/>
    <hyperlink ref="B91:L91" location="'EU MR3'!A1" display="Template EU MR3 - IMA values for trading portfolios"/>
    <hyperlink ref="B92:L92" location="'EU MR4'!A1" display="Template EU MR4 - Comparison of VaR estimates with gains/losses"/>
    <hyperlink ref="B94:L94" location="'EU ORA'!A1" display="Table EU ORA - Qualitative information on operational risk"/>
    <hyperlink ref="B95:L95" location="'EU OR1'!A1" display="Template EU OR1 - Operational risk own funds requirements and risk-weighted exposure amounts"/>
    <hyperlink ref="B97:L97" location="'EU REMA'!A1" display="Table EU  REMA - Remuneration policy"/>
    <hyperlink ref="B98:L98" location="'EU REM1'!A1" display="Template EU REM1 - Remuneration awarded for the financial year "/>
    <hyperlink ref="B99:L99" location="'EU REM2'!A1" display="Template EU REM2 - Special payments  to staff whose professional activities have a material impact on institutions’ risk profile (identified staff)"/>
    <hyperlink ref="B100:L100" location="'EU REM3'!A1" display="Template EU REM3 - Deferred remuneration "/>
    <hyperlink ref="B101:L101" location="'EU REM4'!A1" display="Template EU REM4 - Remuneration of 1 million EUR or more per year"/>
    <hyperlink ref="B102:L102" location="'EU REM5'!A1" display="Template EU REM5 - Information on remuneration of staff whose professional activities have a material impact on institutions’ risk profile (identified staff)"/>
    <hyperlink ref="B104:L104" location="'EU AE1'!A1" display="Template EU AE1 - Encumbered and unencumbered assets"/>
    <hyperlink ref="B105:L105" location="'EU AE2'!A1" display="Template EU AE2 - Collateral received and own debt securities issued"/>
    <hyperlink ref="B106:L106" location="'EU AE3'!A1" display="Template EU AE3 - Sources of encumbrance"/>
    <hyperlink ref="B107:L107" location="'EU AE4'!A1" display="Table EU AE4 - Accompanying narrative information"/>
    <hyperlink ref="B110:L110" location="'Qualitative-Environmental risk'!A1" display="Table 1 - Qualitative information on Environmental risk"/>
    <hyperlink ref="B111:L111" location="'Qualitative-Social risk'!A1" display="Table 2 - Qualitative information on Social risk"/>
    <hyperlink ref="B112:L112" location="'Qualitative-Governance risk'!A1" display="Table 3 - Qualitative information on Governance risk"/>
    <hyperlink ref="B113:L113" location="'1.CC Transition risk-Banking b.'!A1" display="Template 1: Banking book- Climate Change transition risk: Credit quality of exposures by sector, emissions and residual maturity"/>
    <hyperlink ref="B114:L114" location="'2.CC Trans-BB.RE collateral'!A1" display="Template 2: Banking book - Climate change transition risk: Loans collateralised by immovable property - Energy efficiency of the collateral"/>
    <hyperlink ref="B115:L115" location="'3.CC Trans-BB.alignment metrics'!A1" display="Template 3: Banking book - Climate change transition risk: Alignment metrics"/>
    <hyperlink ref="B116:L116" location="'4.CC Transition-toppollutcomp'!A1" display="Template 4: Banking book - Climate change transition risk: Exposures to top 20 carbon-intensive firms"/>
    <hyperlink ref="B117:L117" location="'5.CC Physical risk'!A1" display="Template 5: Banking book - Climate change physical risk: Exposures subject to physical risk"/>
  </hyperlinks>
  <printOptions/>
  <pageMargins left="0.7086614173228347" right="0.7086614173228347" top="0.7480314960629921" bottom="0.7480314960629921" header="0.31496062992125984" footer="0.31496062992125984"/>
  <pageSetup horizontalDpi="600" verticalDpi="600" orientation="landscape" paperSize="9" scale="95" r:id="rId2"/>
  <headerFooter>
    <oddHeader>&amp;CEN
Annex I</oddHeader>
    <oddFooter>&amp;C1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D888D-C49F-4248-A373-D94BA43E6C28}">
  <sheetPr>
    <pageSetUpPr fitToPage="1"/>
  </sheetPr>
  <dimension ref="B2:H19"/>
  <sheetViews>
    <sheetView workbookViewId="0" topLeftCell="A1"/>
  </sheetViews>
  <sheetFormatPr defaultColWidth="9.140625" defaultRowHeight="15"/>
  <cols>
    <col min="1" max="1" width="7.8515625" style="1" customWidth="1"/>
    <col min="2" max="2" width="8.57421875" style="63" customWidth="1"/>
    <col min="3" max="3" width="96.8515625" style="1" customWidth="1"/>
    <col min="4" max="8" width="14.7109375" style="1" customWidth="1"/>
    <col min="9" max="9" width="25.421875" style="1" customWidth="1"/>
    <col min="10" max="16384" width="9.140625" style="1" customWidth="1"/>
  </cols>
  <sheetData>
    <row r="2" spans="2:3" s="77" customFormat="1" ht="18.75">
      <c r="B2" s="76"/>
      <c r="C2" s="47" t="s">
        <v>185</v>
      </c>
    </row>
    <row r="5" spans="2:8" ht="15">
      <c r="B5" s="1"/>
      <c r="D5" s="59" t="s">
        <v>7</v>
      </c>
      <c r="E5" s="59" t="s">
        <v>8</v>
      </c>
      <c r="F5" s="59" t="s">
        <v>9</v>
      </c>
      <c r="G5" s="59" t="s">
        <v>46</v>
      </c>
      <c r="H5" s="59" t="s">
        <v>47</v>
      </c>
    </row>
    <row r="6" spans="2:8" ht="15">
      <c r="B6" s="1"/>
      <c r="D6" s="1009" t="s">
        <v>45</v>
      </c>
      <c r="E6" s="1009" t="s">
        <v>207</v>
      </c>
      <c r="F6" s="1009"/>
      <c r="G6" s="1009"/>
      <c r="H6" s="1009"/>
    </row>
    <row r="7" spans="2:8" ht="30">
      <c r="B7" s="1"/>
      <c r="D7" s="1009"/>
      <c r="E7" s="59" t="s">
        <v>208</v>
      </c>
      <c r="F7" s="59" t="s">
        <v>209</v>
      </c>
      <c r="G7" s="78" t="s">
        <v>210</v>
      </c>
      <c r="H7" s="59" t="s">
        <v>211</v>
      </c>
    </row>
    <row r="8" spans="2:8" ht="15">
      <c r="B8" s="79">
        <v>1</v>
      </c>
      <c r="C8" s="80" t="s">
        <v>212</v>
      </c>
      <c r="D8" s="44"/>
      <c r="E8" s="44"/>
      <c r="F8" s="15"/>
      <c r="G8" s="44"/>
      <c r="H8" s="44"/>
    </row>
    <row r="9" spans="2:8" ht="15">
      <c r="B9" s="79">
        <v>2</v>
      </c>
      <c r="C9" s="80" t="s">
        <v>213</v>
      </c>
      <c r="D9" s="44"/>
      <c r="E9" s="44"/>
      <c r="F9" s="15"/>
      <c r="G9" s="44"/>
      <c r="H9" s="44"/>
    </row>
    <row r="10" spans="2:8" ht="15">
      <c r="B10" s="79">
        <v>3</v>
      </c>
      <c r="C10" s="80" t="s">
        <v>214</v>
      </c>
      <c r="D10" s="44"/>
      <c r="E10" s="44"/>
      <c r="F10" s="15"/>
      <c r="G10" s="44"/>
      <c r="H10" s="44"/>
    </row>
    <row r="11" spans="2:8" ht="15">
      <c r="B11" s="79">
        <v>4</v>
      </c>
      <c r="C11" s="74" t="s">
        <v>215</v>
      </c>
      <c r="D11" s="44"/>
      <c r="E11" s="44"/>
      <c r="F11" s="15"/>
      <c r="G11" s="44"/>
      <c r="H11" s="81"/>
    </row>
    <row r="12" spans="2:8" ht="15">
      <c r="B12" s="59">
        <v>5</v>
      </c>
      <c r="C12" s="82" t="s">
        <v>216</v>
      </c>
      <c r="D12" s="44"/>
      <c r="E12" s="44"/>
      <c r="F12" s="15"/>
      <c r="G12" s="44"/>
      <c r="H12" s="81"/>
    </row>
    <row r="13" spans="2:8" ht="15">
      <c r="B13" s="59">
        <v>6</v>
      </c>
      <c r="C13" s="82" t="s">
        <v>217</v>
      </c>
      <c r="D13" s="44"/>
      <c r="E13" s="44"/>
      <c r="F13" s="15"/>
      <c r="G13" s="44"/>
      <c r="H13" s="81"/>
    </row>
    <row r="14" spans="2:8" ht="15">
      <c r="B14" s="59">
        <v>7</v>
      </c>
      <c r="C14" s="82" t="s">
        <v>218</v>
      </c>
      <c r="D14" s="44"/>
      <c r="E14" s="44"/>
      <c r="F14" s="15"/>
      <c r="G14" s="44"/>
      <c r="H14" s="81"/>
    </row>
    <row r="15" spans="2:8" ht="15">
      <c r="B15" s="59">
        <v>8</v>
      </c>
      <c r="C15" s="82" t="s">
        <v>219</v>
      </c>
      <c r="D15" s="44"/>
      <c r="E15" s="44"/>
      <c r="F15" s="15"/>
      <c r="G15" s="44"/>
      <c r="H15" s="81"/>
    </row>
    <row r="16" spans="2:8" ht="15">
      <c r="B16" s="59">
        <v>9</v>
      </c>
      <c r="C16" s="82" t="s">
        <v>220</v>
      </c>
      <c r="D16" s="44"/>
      <c r="E16" s="44"/>
      <c r="F16" s="15"/>
      <c r="G16" s="44"/>
      <c r="H16" s="81"/>
    </row>
    <row r="17" spans="2:8" ht="15">
      <c r="B17" s="59">
        <v>10</v>
      </c>
      <c r="C17" s="82" t="s">
        <v>221</v>
      </c>
      <c r="D17" s="44"/>
      <c r="E17" s="44"/>
      <c r="F17" s="15"/>
      <c r="G17" s="44"/>
      <c r="H17" s="81"/>
    </row>
    <row r="18" spans="2:8" ht="15">
      <c r="B18" s="59">
        <v>11</v>
      </c>
      <c r="C18" s="82" t="s">
        <v>222</v>
      </c>
      <c r="D18" s="44"/>
      <c r="E18" s="44"/>
      <c r="F18" s="15"/>
      <c r="G18" s="44"/>
      <c r="H18" s="81"/>
    </row>
    <row r="19" spans="2:8" ht="15">
      <c r="B19" s="79">
        <v>12</v>
      </c>
      <c r="C19" s="74" t="s">
        <v>223</v>
      </c>
      <c r="D19" s="44"/>
      <c r="E19" s="44"/>
      <c r="F19" s="15"/>
      <c r="G19" s="44"/>
      <c r="H19" s="44"/>
    </row>
  </sheetData>
  <mergeCells count="2">
    <mergeCell ref="D6:D7"/>
    <mergeCell ref="E6:H6"/>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70" r:id="rId1"/>
  <headerFooter>
    <oddHeader>&amp;CEN
Annex 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4F4A6-9A7D-4C54-B9B3-4E560F2E7111}">
  <sheetPr>
    <pageSetUpPr fitToPage="1"/>
  </sheetPr>
  <dimension ref="B3:I12"/>
  <sheetViews>
    <sheetView workbookViewId="0" topLeftCell="A1"/>
  </sheetViews>
  <sheetFormatPr defaultColWidth="9.140625" defaultRowHeight="15"/>
  <cols>
    <col min="1" max="1" width="9.140625" style="1" customWidth="1"/>
    <col min="2" max="2" width="20.7109375" style="1" customWidth="1"/>
    <col min="3" max="3" width="18.140625" style="1" customWidth="1"/>
    <col min="4" max="8" width="14.7109375" style="1" customWidth="1"/>
    <col min="9" max="9" width="26.421875" style="1" customWidth="1"/>
    <col min="10" max="16384" width="9.140625" style="1" customWidth="1"/>
  </cols>
  <sheetData>
    <row r="3" s="77" customFormat="1" ht="18.75">
      <c r="B3" s="47" t="s">
        <v>186</v>
      </c>
    </row>
    <row r="6" spans="2:9" ht="15">
      <c r="B6" s="15" t="s">
        <v>7</v>
      </c>
      <c r="C6" s="41" t="s">
        <v>8</v>
      </c>
      <c r="D6" s="15" t="s">
        <v>9</v>
      </c>
      <c r="E6" s="15" t="s">
        <v>46</v>
      </c>
      <c r="F6" s="15" t="s">
        <v>47</v>
      </c>
      <c r="G6" s="15" t="s">
        <v>156</v>
      </c>
      <c r="H6" s="15" t="s">
        <v>157</v>
      </c>
      <c r="I6" s="41" t="s">
        <v>158</v>
      </c>
    </row>
    <row r="7" spans="2:9" ht="15">
      <c r="B7" s="1014" t="s">
        <v>224</v>
      </c>
      <c r="C7" s="1010" t="s">
        <v>225</v>
      </c>
      <c r="D7" s="1015" t="s">
        <v>226</v>
      </c>
      <c r="E7" s="1016"/>
      <c r="F7" s="1016"/>
      <c r="G7" s="1016"/>
      <c r="H7" s="1017"/>
      <c r="I7" s="44" t="s">
        <v>227</v>
      </c>
    </row>
    <row r="8" spans="2:9" ht="45">
      <c r="B8" s="1014"/>
      <c r="C8" s="1010"/>
      <c r="D8" s="15" t="s">
        <v>228</v>
      </c>
      <c r="E8" s="15" t="s">
        <v>229</v>
      </c>
      <c r="F8" s="15" t="s">
        <v>230</v>
      </c>
      <c r="G8" s="15" t="s">
        <v>231</v>
      </c>
      <c r="H8" s="15" t="s">
        <v>232</v>
      </c>
      <c r="I8" s="83"/>
    </row>
    <row r="9" spans="2:9" ht="20.1" customHeight="1">
      <c r="B9" s="84" t="s">
        <v>233</v>
      </c>
      <c r="C9" s="84" t="s">
        <v>228</v>
      </c>
      <c r="D9" s="85" t="s">
        <v>234</v>
      </c>
      <c r="E9" s="86"/>
      <c r="F9" s="86"/>
      <c r="G9" s="86"/>
      <c r="H9" s="86"/>
      <c r="I9" s="84" t="s">
        <v>235</v>
      </c>
    </row>
    <row r="10" spans="2:9" ht="20.1" customHeight="1">
      <c r="B10" s="84" t="s">
        <v>236</v>
      </c>
      <c r="C10" s="84" t="s">
        <v>228</v>
      </c>
      <c r="D10" s="86"/>
      <c r="E10" s="85" t="s">
        <v>234</v>
      </c>
      <c r="F10" s="86"/>
      <c r="G10" s="86"/>
      <c r="H10" s="86"/>
      <c r="I10" s="84" t="s">
        <v>235</v>
      </c>
    </row>
    <row r="11" spans="2:9" ht="20.1" customHeight="1">
      <c r="B11" s="84" t="s">
        <v>237</v>
      </c>
      <c r="C11" s="84" t="s">
        <v>228</v>
      </c>
      <c r="D11" s="86"/>
      <c r="E11" s="86"/>
      <c r="F11" s="86"/>
      <c r="G11" s="85" t="s">
        <v>234</v>
      </c>
      <c r="H11" s="85"/>
      <c r="I11" s="84" t="s">
        <v>238</v>
      </c>
    </row>
    <row r="12" spans="2:9" ht="20.1" customHeight="1">
      <c r="B12" s="84" t="s">
        <v>239</v>
      </c>
      <c r="C12" s="84" t="s">
        <v>228</v>
      </c>
      <c r="D12" s="86"/>
      <c r="E12" s="86"/>
      <c r="F12" s="85" t="s">
        <v>234</v>
      </c>
      <c r="G12" s="86"/>
      <c r="H12" s="86"/>
      <c r="I12" s="84" t="s">
        <v>240</v>
      </c>
    </row>
  </sheetData>
  <mergeCells count="3">
    <mergeCell ref="B7:B8"/>
    <mergeCell ref="C7:C8"/>
    <mergeCell ref="D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headerFooter>
    <oddHeader>&amp;CEN
Annex 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97F2-BE80-41C7-9746-474D55E34AE5}">
  <sheetPr>
    <pageSetUpPr fitToPage="1"/>
  </sheetPr>
  <dimension ref="B3:D13"/>
  <sheetViews>
    <sheetView workbookViewId="0" topLeftCell="A1"/>
  </sheetViews>
  <sheetFormatPr defaultColWidth="9.140625" defaultRowHeight="15"/>
  <cols>
    <col min="1" max="1" width="7.8515625" style="1" customWidth="1"/>
    <col min="2" max="2" width="15.421875" style="87" customWidth="1"/>
    <col min="3" max="3" width="12.28125" style="1" bestFit="1" customWidth="1"/>
    <col min="4" max="4" width="84.140625" style="1" bestFit="1" customWidth="1"/>
    <col min="5" max="7" width="26.7109375" style="1" customWidth="1"/>
    <col min="8" max="16384" width="9.140625" style="1" customWidth="1"/>
  </cols>
  <sheetData>
    <row r="3" spans="2:3" ht="18.75">
      <c r="B3" s="47" t="s">
        <v>187</v>
      </c>
      <c r="C3" s="88"/>
    </row>
    <row r="4" spans="2:3" ht="15">
      <c r="B4" s="1" t="s">
        <v>121</v>
      </c>
      <c r="C4" s="89"/>
    </row>
    <row r="7" spans="2:4" ht="15">
      <c r="B7" s="15" t="s">
        <v>122</v>
      </c>
      <c r="C7" s="15" t="s">
        <v>114</v>
      </c>
      <c r="D7" s="44" t="s">
        <v>123</v>
      </c>
    </row>
    <row r="8" spans="2:4" s="90" customFormat="1" ht="30">
      <c r="B8" s="15" t="s">
        <v>241</v>
      </c>
      <c r="C8" s="15" t="s">
        <v>117</v>
      </c>
      <c r="D8" s="44" t="s">
        <v>242</v>
      </c>
    </row>
    <row r="9" spans="2:4" s="90" customFormat="1" ht="30">
      <c r="B9" s="15" t="s">
        <v>243</v>
      </c>
      <c r="C9" s="15" t="s">
        <v>118</v>
      </c>
      <c r="D9" s="44" t="s">
        <v>244</v>
      </c>
    </row>
    <row r="12" ht="15">
      <c r="B12" s="91"/>
    </row>
    <row r="13" ht="15">
      <c r="B13" s="1"/>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381A-7E42-4C09-AE59-8DAFD821D0CB}">
  <dimension ref="A3:D11"/>
  <sheetViews>
    <sheetView workbookViewId="0" topLeftCell="A1"/>
  </sheetViews>
  <sheetFormatPr defaultColWidth="11.421875" defaultRowHeight="15"/>
  <cols>
    <col min="1" max="1" width="6.28125" style="1" customWidth="1"/>
    <col min="2" max="2" width="14.7109375" style="1" customWidth="1"/>
    <col min="3" max="3" width="13.28125" style="1" customWidth="1"/>
    <col min="4" max="4" width="95.8515625" style="1" customWidth="1"/>
    <col min="5" max="16384" width="11.421875" style="1" customWidth="1"/>
  </cols>
  <sheetData>
    <row r="3" spans="1:4" ht="18.75">
      <c r="A3" s="3"/>
      <c r="B3" s="47" t="s">
        <v>188</v>
      </c>
      <c r="C3" s="3"/>
      <c r="D3" s="47"/>
    </row>
    <row r="4" ht="15">
      <c r="B4" s="1" t="s">
        <v>121</v>
      </c>
    </row>
    <row r="7" spans="2:4" ht="15">
      <c r="B7" s="15" t="s">
        <v>122</v>
      </c>
      <c r="C7" s="15" t="s">
        <v>114</v>
      </c>
      <c r="D7" s="44" t="s">
        <v>123</v>
      </c>
    </row>
    <row r="8" spans="2:4" ht="30">
      <c r="B8" s="15" t="s">
        <v>245</v>
      </c>
      <c r="C8" s="15" t="s">
        <v>117</v>
      </c>
      <c r="D8" s="44" t="s">
        <v>246</v>
      </c>
    </row>
    <row r="9" spans="2:4" ht="30">
      <c r="B9" s="15" t="s">
        <v>247</v>
      </c>
      <c r="C9" s="15" t="s">
        <v>118</v>
      </c>
      <c r="D9" s="44" t="s">
        <v>248</v>
      </c>
    </row>
    <row r="10" spans="2:4" ht="30">
      <c r="B10" s="15" t="s">
        <v>249</v>
      </c>
      <c r="C10" s="15" t="s">
        <v>148</v>
      </c>
      <c r="D10" s="44" t="s">
        <v>250</v>
      </c>
    </row>
    <row r="11" spans="2:4" s="24" customFormat="1" ht="30">
      <c r="B11" s="5" t="s">
        <v>247</v>
      </c>
      <c r="C11" s="5" t="s">
        <v>133</v>
      </c>
      <c r="D11" s="6" t="s">
        <v>251</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FFB6-AAD8-41ED-920D-D317FE2BCEA4}">
  <sheetPr>
    <pageSetUpPr fitToPage="1"/>
  </sheetPr>
  <dimension ref="A2:M19"/>
  <sheetViews>
    <sheetView workbookViewId="0" topLeftCell="A1"/>
  </sheetViews>
  <sheetFormatPr defaultColWidth="11.421875" defaultRowHeight="15"/>
  <cols>
    <col min="1" max="1" width="4.00390625" style="1" customWidth="1"/>
    <col min="2" max="2" width="19.28125" style="1" customWidth="1"/>
    <col min="3" max="3" width="5.421875" style="1" customWidth="1"/>
    <col min="4" max="4" width="6.421875" style="1" customWidth="1"/>
    <col min="5" max="5" width="8.00390625" style="1" customWidth="1"/>
    <col min="6" max="6" width="5.28125" style="1" customWidth="1"/>
    <col min="7" max="7" width="9.7109375" style="1" customWidth="1"/>
    <col min="8" max="8" width="10.421875" style="1" customWidth="1"/>
    <col min="9" max="9" width="10.7109375" style="1" customWidth="1"/>
    <col min="10" max="10" width="12.140625" style="1" customWidth="1"/>
    <col min="11" max="11" width="9.28125" style="1" customWidth="1"/>
    <col min="12" max="12" width="12.140625" style="1" customWidth="1"/>
    <col min="13" max="16384" width="11.421875" style="1" customWidth="1"/>
  </cols>
  <sheetData>
    <row r="2" ht="16.5">
      <c r="B2" s="92" t="s">
        <v>189</v>
      </c>
    </row>
    <row r="3" ht="15">
      <c r="B3" s="93" t="s">
        <v>252</v>
      </c>
    </row>
    <row r="4" ht="15">
      <c r="A4" s="94"/>
    </row>
    <row r="5" spans="1:13" ht="15">
      <c r="A5" s="95"/>
      <c r="B5" s="96"/>
      <c r="C5" s="97" t="s">
        <v>7</v>
      </c>
      <c r="D5" s="97" t="s">
        <v>8</v>
      </c>
      <c r="E5" s="97" t="s">
        <v>9</v>
      </c>
      <c r="F5" s="97" t="s">
        <v>46</v>
      </c>
      <c r="G5" s="97" t="s">
        <v>47</v>
      </c>
      <c r="H5" s="98" t="s">
        <v>253</v>
      </c>
      <c r="I5" s="98" t="s">
        <v>254</v>
      </c>
      <c r="J5" s="97" t="s">
        <v>156</v>
      </c>
      <c r="K5" s="97" t="s">
        <v>157</v>
      </c>
      <c r="L5" s="97" t="s">
        <v>158</v>
      </c>
      <c r="M5" s="11"/>
    </row>
    <row r="6" spans="1:13" ht="28.5" customHeight="1">
      <c r="A6" s="95"/>
      <c r="B6" s="96"/>
      <c r="C6" s="1018" t="s">
        <v>255</v>
      </c>
      <c r="D6" s="1019"/>
      <c r="E6" s="1019"/>
      <c r="F6" s="1019"/>
      <c r="G6" s="1020"/>
      <c r="H6" s="1021" t="s">
        <v>256</v>
      </c>
      <c r="I6" s="1022"/>
      <c r="J6" s="1023" t="s">
        <v>257</v>
      </c>
      <c r="K6" s="99"/>
      <c r="L6" s="100"/>
      <c r="M6" s="11"/>
    </row>
    <row r="7" spans="1:13" ht="67.5">
      <c r="A7" s="95"/>
      <c r="B7" s="101" t="s">
        <v>258</v>
      </c>
      <c r="C7" s="97" t="s">
        <v>259</v>
      </c>
      <c r="D7" s="97" t="s">
        <v>260</v>
      </c>
      <c r="E7" s="97" t="s">
        <v>261</v>
      </c>
      <c r="F7" s="97" t="s">
        <v>262</v>
      </c>
      <c r="G7" s="97" t="s">
        <v>263</v>
      </c>
      <c r="H7" s="98" t="s">
        <v>264</v>
      </c>
      <c r="I7" s="98" t="s">
        <v>265</v>
      </c>
      <c r="J7" s="1024"/>
      <c r="K7" s="98" t="s">
        <v>266</v>
      </c>
      <c r="L7" s="98" t="s">
        <v>267</v>
      </c>
      <c r="M7" s="11"/>
    </row>
    <row r="8" spans="1:13" ht="26.25" customHeight="1">
      <c r="A8" s="97">
        <v>1</v>
      </c>
      <c r="B8" s="101" t="s">
        <v>268</v>
      </c>
      <c r="C8" s="97"/>
      <c r="D8" s="97"/>
      <c r="E8" s="97"/>
      <c r="F8" s="97"/>
      <c r="G8" s="97"/>
      <c r="H8" s="102"/>
      <c r="I8" s="102"/>
      <c r="J8" s="103"/>
      <c r="K8" s="97"/>
      <c r="L8" s="97"/>
      <c r="M8" s="11"/>
    </row>
    <row r="9" spans="1:13" ht="26.25" customHeight="1">
      <c r="A9" s="104">
        <v>2</v>
      </c>
      <c r="B9" s="105" t="s">
        <v>25</v>
      </c>
      <c r="C9" s="104"/>
      <c r="D9" s="104"/>
      <c r="E9" s="104"/>
      <c r="F9" s="104"/>
      <c r="G9" s="104"/>
      <c r="H9" s="106"/>
      <c r="I9" s="106"/>
      <c r="J9" s="107"/>
      <c r="K9" s="104"/>
      <c r="L9" s="104"/>
      <c r="M9" s="11"/>
    </row>
    <row r="10" spans="1:13" ht="15">
      <c r="A10" s="97">
        <v>3</v>
      </c>
      <c r="B10" s="108" t="s">
        <v>269</v>
      </c>
      <c r="C10" s="109"/>
      <c r="D10" s="109"/>
      <c r="E10" s="109"/>
      <c r="F10" s="109"/>
      <c r="G10" s="109"/>
      <c r="H10" s="110"/>
      <c r="I10" s="110"/>
      <c r="J10" s="109"/>
      <c r="K10" s="109"/>
      <c r="L10" s="109"/>
      <c r="M10" s="11"/>
    </row>
    <row r="11" spans="1:13" ht="15">
      <c r="A11" s="97">
        <v>4</v>
      </c>
      <c r="B11" s="108" t="s">
        <v>270</v>
      </c>
      <c r="C11" s="109"/>
      <c r="D11" s="109"/>
      <c r="E11" s="109"/>
      <c r="F11" s="109"/>
      <c r="G11" s="109"/>
      <c r="H11" s="110"/>
      <c r="I11" s="110"/>
      <c r="J11" s="109"/>
      <c r="K11" s="109"/>
      <c r="L11" s="109"/>
      <c r="M11" s="11"/>
    </row>
    <row r="12" spans="1:13" ht="15">
      <c r="A12" s="97">
        <v>5</v>
      </c>
      <c r="B12" s="108" t="s">
        <v>271</v>
      </c>
      <c r="C12" s="109"/>
      <c r="D12" s="109"/>
      <c r="E12" s="109"/>
      <c r="F12" s="109"/>
      <c r="G12" s="109"/>
      <c r="H12" s="110"/>
      <c r="I12" s="110"/>
      <c r="J12" s="109"/>
      <c r="K12" s="109"/>
      <c r="L12" s="109"/>
      <c r="M12" s="11"/>
    </row>
    <row r="13" spans="1:13" ht="15">
      <c r="A13" s="97">
        <v>6</v>
      </c>
      <c r="B13" s="108" t="s">
        <v>272</v>
      </c>
      <c r="C13" s="109"/>
      <c r="D13" s="109"/>
      <c r="E13" s="109"/>
      <c r="F13" s="109"/>
      <c r="G13" s="109"/>
      <c r="H13" s="110"/>
      <c r="I13" s="110"/>
      <c r="J13" s="109"/>
      <c r="K13" s="109"/>
      <c r="L13" s="109"/>
      <c r="M13" s="11"/>
    </row>
    <row r="14" spans="1:13" ht="15">
      <c r="A14" s="97">
        <v>7</v>
      </c>
      <c r="B14" s="108" t="s">
        <v>273</v>
      </c>
      <c r="C14" s="109"/>
      <c r="D14" s="109"/>
      <c r="E14" s="109"/>
      <c r="F14" s="109"/>
      <c r="G14" s="109"/>
      <c r="H14" s="110"/>
      <c r="I14" s="110"/>
      <c r="J14" s="109"/>
      <c r="K14" s="109"/>
      <c r="L14" s="109"/>
      <c r="M14" s="11"/>
    </row>
    <row r="15" spans="1:13" ht="26.25" customHeight="1">
      <c r="A15" s="111">
        <v>8</v>
      </c>
      <c r="B15" s="105" t="s">
        <v>25</v>
      </c>
      <c r="C15" s="111"/>
      <c r="D15" s="111"/>
      <c r="E15" s="111"/>
      <c r="F15" s="111"/>
      <c r="G15" s="111"/>
      <c r="H15" s="111"/>
      <c r="I15" s="111"/>
      <c r="J15" s="112"/>
      <c r="K15" s="111"/>
      <c r="L15" s="111"/>
      <c r="M15" s="11"/>
    </row>
    <row r="16" spans="1:13" ht="26.25" customHeight="1">
      <c r="A16" s="111">
        <v>9</v>
      </c>
      <c r="B16" s="105" t="s">
        <v>25</v>
      </c>
      <c r="C16" s="111"/>
      <c r="D16" s="111"/>
      <c r="E16" s="111"/>
      <c r="F16" s="111"/>
      <c r="G16" s="111"/>
      <c r="H16" s="111"/>
      <c r="I16" s="111"/>
      <c r="J16" s="112"/>
      <c r="K16" s="111"/>
      <c r="L16" s="111"/>
      <c r="M16" s="11"/>
    </row>
    <row r="17" spans="1:13" ht="22.5">
      <c r="A17" s="97">
        <v>10</v>
      </c>
      <c r="B17" s="108" t="s">
        <v>274</v>
      </c>
      <c r="C17" s="109"/>
      <c r="D17" s="109"/>
      <c r="E17" s="109"/>
      <c r="F17" s="109"/>
      <c r="G17" s="109"/>
      <c r="H17" s="110"/>
      <c r="I17" s="110"/>
      <c r="J17" s="109"/>
      <c r="K17" s="109"/>
      <c r="L17" s="109"/>
      <c r="M17" s="11"/>
    </row>
    <row r="18" spans="1:13" ht="26.25" customHeight="1">
      <c r="A18" s="111">
        <v>11</v>
      </c>
      <c r="B18" s="105" t="s">
        <v>25</v>
      </c>
      <c r="C18" s="111"/>
      <c r="D18" s="111"/>
      <c r="E18" s="111"/>
      <c r="F18" s="111"/>
      <c r="G18" s="111"/>
      <c r="H18" s="111"/>
      <c r="I18" s="111"/>
      <c r="J18" s="112"/>
      <c r="K18" s="111"/>
      <c r="L18" s="111"/>
      <c r="M18" s="11"/>
    </row>
    <row r="19" spans="1:13" ht="33.75">
      <c r="A19" s="97">
        <v>12</v>
      </c>
      <c r="B19" s="113" t="s">
        <v>275</v>
      </c>
      <c r="C19" s="114"/>
      <c r="D19" s="114"/>
      <c r="E19" s="114"/>
      <c r="F19" s="114"/>
      <c r="G19" s="114"/>
      <c r="H19" s="114"/>
      <c r="I19" s="114"/>
      <c r="J19" s="115"/>
      <c r="K19" s="116"/>
      <c r="L19" s="116"/>
      <c r="M19" s="11"/>
    </row>
  </sheetData>
  <mergeCells count="3">
    <mergeCell ref="C6:G6"/>
    <mergeCell ref="H6:I6"/>
    <mergeCell ref="J6:J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5</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61964-57AA-46DB-93E7-3FF4788CA8BD}">
  <dimension ref="A3:J133"/>
  <sheetViews>
    <sheetView workbookViewId="0" topLeftCell="A1">
      <selection activeCell="D9" sqref="D9"/>
    </sheetView>
  </sheetViews>
  <sheetFormatPr defaultColWidth="9.00390625" defaultRowHeight="15"/>
  <cols>
    <col min="1" max="1" width="8.57421875" style="1" customWidth="1"/>
    <col min="2" max="2" width="8.7109375" style="1" customWidth="1"/>
    <col min="3" max="3" width="57.7109375" style="1" customWidth="1"/>
    <col min="4" max="4" width="20.421875" style="1" customWidth="1"/>
    <col min="5" max="5" width="57.00390625" style="1" customWidth="1"/>
    <col min="6" max="16384" width="9.00390625" style="1" customWidth="1"/>
  </cols>
  <sheetData>
    <row r="3" ht="18.75">
      <c r="B3" s="43" t="s">
        <v>276</v>
      </c>
    </row>
    <row r="4" ht="18.75">
      <c r="B4" s="43"/>
    </row>
    <row r="5" ht="18.75">
      <c r="B5" s="43"/>
    </row>
    <row r="6" spans="4:5" ht="15">
      <c r="D6" s="9" t="s">
        <v>279</v>
      </c>
      <c r="E6" s="9" t="s">
        <v>280</v>
      </c>
    </row>
    <row r="7" spans="4:5" ht="30">
      <c r="D7" s="9" t="s">
        <v>281</v>
      </c>
      <c r="E7" s="9" t="s">
        <v>282</v>
      </c>
    </row>
    <row r="8" spans="2:5" ht="15">
      <c r="B8" s="1042" t="s">
        <v>283</v>
      </c>
      <c r="C8" s="1043"/>
      <c r="D8" s="1043"/>
      <c r="E8" s="1044"/>
    </row>
    <row r="9" spans="2:5" ht="15">
      <c r="B9" s="117">
        <v>1</v>
      </c>
      <c r="C9" s="118" t="s">
        <v>284</v>
      </c>
      <c r="D9" s="684">
        <v>172728472.02</v>
      </c>
      <c r="E9" s="120" t="s">
        <v>1709</v>
      </c>
    </row>
    <row r="10" spans="2:5" ht="15">
      <c r="B10" s="117"/>
      <c r="C10" s="118" t="s">
        <v>286</v>
      </c>
      <c r="D10" s="684"/>
      <c r="E10" s="120"/>
    </row>
    <row r="11" spans="2:5" ht="15">
      <c r="B11" s="117"/>
      <c r="C11" s="118" t="s">
        <v>287</v>
      </c>
      <c r="D11" s="684"/>
      <c r="E11" s="120"/>
    </row>
    <row r="12" spans="2:5" ht="15">
      <c r="B12" s="117"/>
      <c r="C12" s="118" t="s">
        <v>288</v>
      </c>
      <c r="D12" s="684"/>
      <c r="E12" s="120"/>
    </row>
    <row r="13" spans="2:5" ht="15">
      <c r="B13" s="117">
        <v>2</v>
      </c>
      <c r="C13" s="118" t="s">
        <v>289</v>
      </c>
      <c r="D13" s="684">
        <v>229664189.36</v>
      </c>
      <c r="E13" s="120" t="s">
        <v>1710</v>
      </c>
    </row>
    <row r="14" spans="2:9" ht="15">
      <c r="B14" s="117">
        <v>3</v>
      </c>
      <c r="C14" s="118" t="s">
        <v>290</v>
      </c>
      <c r="D14" s="684">
        <v>3567398.77</v>
      </c>
      <c r="E14" s="120" t="s">
        <v>1711</v>
      </c>
      <c r="I14" s="91"/>
    </row>
    <row r="15" spans="2:5" ht="15">
      <c r="B15" s="117" t="s">
        <v>291</v>
      </c>
      <c r="C15" s="118" t="s">
        <v>292</v>
      </c>
      <c r="D15" s="940">
        <v>0</v>
      </c>
      <c r="E15" s="120"/>
    </row>
    <row r="16" spans="2:5" ht="24">
      <c r="B16" s="117">
        <v>4</v>
      </c>
      <c r="C16" s="118" t="s">
        <v>293</v>
      </c>
      <c r="D16" s="684">
        <v>0</v>
      </c>
      <c r="E16" s="120"/>
    </row>
    <row r="17" spans="2:5" ht="15">
      <c r="B17" s="117">
        <v>5</v>
      </c>
      <c r="C17" s="118" t="s">
        <v>294</v>
      </c>
      <c r="D17" s="684">
        <v>0</v>
      </c>
      <c r="E17" s="120"/>
    </row>
    <row r="18" spans="2:5" ht="24">
      <c r="B18" s="117" t="s">
        <v>295</v>
      </c>
      <c r="C18" s="118" t="s">
        <v>296</v>
      </c>
      <c r="D18" s="684">
        <v>0</v>
      </c>
      <c r="E18" s="120" t="s">
        <v>1712</v>
      </c>
    </row>
    <row r="19" spans="2:5" ht="15">
      <c r="B19" s="122">
        <v>6</v>
      </c>
      <c r="C19" s="123" t="s">
        <v>297</v>
      </c>
      <c r="D19" s="939">
        <v>405960060.15</v>
      </c>
      <c r="E19" s="782"/>
    </row>
    <row r="20" spans="2:5" ht="15">
      <c r="B20" s="1025" t="s">
        <v>298</v>
      </c>
      <c r="C20" s="1026"/>
      <c r="D20" s="1026"/>
      <c r="E20" s="1027"/>
    </row>
    <row r="21" spans="2:5" ht="15">
      <c r="B21" s="117">
        <v>7</v>
      </c>
      <c r="C21" s="125" t="s">
        <v>299</v>
      </c>
      <c r="D21" s="684">
        <v>-286983.73</v>
      </c>
      <c r="E21" s="120" t="s">
        <v>1713</v>
      </c>
    </row>
    <row r="22" spans="2:5" ht="15">
      <c r="B22" s="117">
        <v>8</v>
      </c>
      <c r="C22" s="125" t="s">
        <v>300</v>
      </c>
      <c r="D22" s="684">
        <v>-23322079.28</v>
      </c>
      <c r="E22" s="120" t="s">
        <v>1714</v>
      </c>
    </row>
    <row r="23" spans="2:5" ht="15">
      <c r="B23" s="117">
        <v>9</v>
      </c>
      <c r="C23" s="125" t="s">
        <v>25</v>
      </c>
      <c r="D23" s="684"/>
      <c r="E23" s="120"/>
    </row>
    <row r="24" spans="2:5" ht="36">
      <c r="B24" s="117">
        <v>10</v>
      </c>
      <c r="C24" s="125" t="s">
        <v>301</v>
      </c>
      <c r="D24" s="684">
        <v>0</v>
      </c>
      <c r="E24" s="120"/>
    </row>
    <row r="25" spans="2:5" ht="24">
      <c r="B25" s="117">
        <v>11</v>
      </c>
      <c r="C25" s="125" t="s">
        <v>302</v>
      </c>
      <c r="D25" s="684">
        <v>0</v>
      </c>
      <c r="E25" s="120"/>
    </row>
    <row r="26" spans="2:5" ht="24">
      <c r="B26" s="117">
        <v>12</v>
      </c>
      <c r="C26" s="125" t="s">
        <v>303</v>
      </c>
      <c r="D26" s="684">
        <v>0</v>
      </c>
      <c r="E26" s="120"/>
    </row>
    <row r="27" spans="2:5" ht="24">
      <c r="B27" s="117">
        <v>13</v>
      </c>
      <c r="C27" s="125" t="s">
        <v>304</v>
      </c>
      <c r="D27" s="684">
        <v>0</v>
      </c>
      <c r="E27" s="120"/>
    </row>
    <row r="28" spans="2:5" ht="24">
      <c r="B28" s="117">
        <v>14</v>
      </c>
      <c r="C28" s="125" t="s">
        <v>305</v>
      </c>
      <c r="D28" s="684">
        <v>0</v>
      </c>
      <c r="E28" s="120"/>
    </row>
    <row r="29" spans="2:5" ht="15">
      <c r="B29" s="117">
        <v>15</v>
      </c>
      <c r="C29" s="125" t="s">
        <v>306</v>
      </c>
      <c r="D29" s="684">
        <v>0</v>
      </c>
      <c r="E29" s="120"/>
    </row>
    <row r="30" spans="2:5" ht="24">
      <c r="B30" s="117">
        <v>16</v>
      </c>
      <c r="C30" s="125" t="s">
        <v>307</v>
      </c>
      <c r="D30" s="684">
        <v>0</v>
      </c>
      <c r="E30" s="120"/>
    </row>
    <row r="31" spans="2:5" ht="48">
      <c r="B31" s="117">
        <v>17</v>
      </c>
      <c r="C31" s="125" t="s">
        <v>308</v>
      </c>
      <c r="D31" s="684">
        <v>0</v>
      </c>
      <c r="E31" s="120"/>
    </row>
    <row r="32" spans="2:5" ht="48">
      <c r="B32" s="117">
        <v>18</v>
      </c>
      <c r="C32" s="125" t="s">
        <v>309</v>
      </c>
      <c r="D32" s="684">
        <v>-180397.55</v>
      </c>
      <c r="E32" s="120" t="s">
        <v>1715</v>
      </c>
    </row>
    <row r="33" spans="2:5" ht="48">
      <c r="B33" s="117">
        <v>19</v>
      </c>
      <c r="C33" s="125" t="s">
        <v>310</v>
      </c>
      <c r="D33" s="684">
        <v>-2917010.12</v>
      </c>
      <c r="E33" s="120" t="s">
        <v>1716</v>
      </c>
    </row>
    <row r="34" spans="2:5" ht="15">
      <c r="B34" s="117">
        <v>20</v>
      </c>
      <c r="C34" s="125" t="s">
        <v>25</v>
      </c>
      <c r="D34" s="684"/>
      <c r="E34" s="120"/>
    </row>
    <row r="35" spans="2:5" ht="24">
      <c r="B35" s="117" t="s">
        <v>311</v>
      </c>
      <c r="C35" s="125" t="s">
        <v>312</v>
      </c>
      <c r="D35" s="684">
        <v>0</v>
      </c>
      <c r="E35" s="120"/>
    </row>
    <row r="36" spans="2:5" ht="24">
      <c r="B36" s="117" t="s">
        <v>313</v>
      </c>
      <c r="C36" s="125" t="s">
        <v>314</v>
      </c>
      <c r="D36" s="684">
        <v>0</v>
      </c>
      <c r="E36" s="120"/>
    </row>
    <row r="37" spans="2:5" ht="15">
      <c r="B37" s="117" t="s">
        <v>315</v>
      </c>
      <c r="C37" s="121" t="s">
        <v>316</v>
      </c>
      <c r="D37" s="684">
        <v>0</v>
      </c>
      <c r="E37" s="120"/>
    </row>
    <row r="38" spans="2:5" ht="15">
      <c r="B38" s="117" t="s">
        <v>317</v>
      </c>
      <c r="C38" s="125" t="s">
        <v>318</v>
      </c>
      <c r="D38" s="684">
        <v>0</v>
      </c>
      <c r="E38" s="120"/>
    </row>
    <row r="39" spans="2:5" ht="36">
      <c r="B39" s="117">
        <v>21</v>
      </c>
      <c r="C39" s="125" t="s">
        <v>319</v>
      </c>
      <c r="D39" s="684">
        <v>0</v>
      </c>
      <c r="E39" s="120"/>
    </row>
    <row r="40" spans="2:5" ht="15">
      <c r="B40" s="117">
        <v>22</v>
      </c>
      <c r="C40" s="125" t="s">
        <v>320</v>
      </c>
      <c r="D40" s="684">
        <v>0</v>
      </c>
      <c r="E40" s="120"/>
    </row>
    <row r="41" spans="2:5" ht="36">
      <c r="B41" s="117">
        <v>23</v>
      </c>
      <c r="C41" s="125" t="s">
        <v>321</v>
      </c>
      <c r="D41" s="684">
        <v>0</v>
      </c>
      <c r="E41" s="120"/>
    </row>
    <row r="42" spans="2:5" ht="15">
      <c r="B42" s="117">
        <v>24</v>
      </c>
      <c r="C42" s="125" t="s">
        <v>25</v>
      </c>
      <c r="D42" s="684"/>
      <c r="E42" s="120"/>
    </row>
    <row r="43" spans="2:5" ht="15">
      <c r="B43" s="117">
        <v>25</v>
      </c>
      <c r="C43" s="125" t="s">
        <v>322</v>
      </c>
      <c r="D43" s="684">
        <v>0</v>
      </c>
      <c r="E43" s="120"/>
    </row>
    <row r="44" spans="2:5" ht="15">
      <c r="B44" s="117" t="s">
        <v>323</v>
      </c>
      <c r="C44" s="125" t="s">
        <v>324</v>
      </c>
      <c r="D44" s="684"/>
      <c r="E44" s="120"/>
    </row>
    <row r="45" spans="2:5" ht="48">
      <c r="B45" s="117" t="s">
        <v>325</v>
      </c>
      <c r="C45" s="125" t="s">
        <v>326</v>
      </c>
      <c r="D45" s="684">
        <v>0</v>
      </c>
      <c r="E45" s="120"/>
    </row>
    <row r="46" spans="2:5" ht="15">
      <c r="B46" s="117">
        <v>26</v>
      </c>
      <c r="C46" s="125" t="s">
        <v>25</v>
      </c>
      <c r="D46" s="684"/>
      <c r="E46" s="120"/>
    </row>
    <row r="47" spans="2:6" ht="24">
      <c r="B47" s="117">
        <v>27</v>
      </c>
      <c r="C47" s="125" t="s">
        <v>327</v>
      </c>
      <c r="D47" s="684">
        <v>0</v>
      </c>
      <c r="E47" s="120"/>
      <c r="F47" s="126"/>
    </row>
    <row r="48" spans="2:6" ht="15">
      <c r="B48" s="117" t="s">
        <v>328</v>
      </c>
      <c r="C48" s="125" t="s">
        <v>329</v>
      </c>
      <c r="D48" s="684">
        <v>-13628769.96</v>
      </c>
      <c r="E48" s="120"/>
      <c r="F48" s="126"/>
    </row>
    <row r="49" spans="2:5" ht="15">
      <c r="B49" s="117">
        <v>28</v>
      </c>
      <c r="C49" s="127" t="s">
        <v>330</v>
      </c>
      <c r="D49" s="684">
        <f>SUM(D21:D33,D35,D39,D40,D44:D45,D47:D48)</f>
        <v>-40335240.64</v>
      </c>
      <c r="E49" s="120"/>
    </row>
    <row r="50" spans="2:5" ht="15">
      <c r="B50" s="117">
        <v>29</v>
      </c>
      <c r="C50" s="127" t="s">
        <v>331</v>
      </c>
      <c r="D50" s="939">
        <f>D19+D49</f>
        <v>365624819.51</v>
      </c>
      <c r="E50" s="120"/>
    </row>
    <row r="51" spans="2:5" ht="15">
      <c r="B51" s="1025" t="s">
        <v>332</v>
      </c>
      <c r="C51" s="1026"/>
      <c r="D51" s="1026"/>
      <c r="E51" s="1027"/>
    </row>
    <row r="52" spans="2:5" ht="15">
      <c r="B52" s="117">
        <v>30</v>
      </c>
      <c r="C52" s="125" t="s">
        <v>333</v>
      </c>
      <c r="D52" s="684">
        <v>55000000</v>
      </c>
      <c r="E52" s="120" t="s">
        <v>1717</v>
      </c>
    </row>
    <row r="53" spans="2:5" ht="24">
      <c r="B53" s="117">
        <v>31</v>
      </c>
      <c r="C53" s="125" t="s">
        <v>335</v>
      </c>
      <c r="D53" s="684">
        <v>0</v>
      </c>
      <c r="E53" s="121"/>
    </row>
    <row r="54" spans="2:5" ht="24">
      <c r="B54" s="117">
        <v>32</v>
      </c>
      <c r="C54" s="125" t="s">
        <v>336</v>
      </c>
      <c r="D54" s="684">
        <v>0</v>
      </c>
      <c r="E54" s="121"/>
    </row>
    <row r="55" spans="2:5" ht="24">
      <c r="B55" s="117">
        <v>33</v>
      </c>
      <c r="C55" s="125" t="s">
        <v>337</v>
      </c>
      <c r="D55" s="684">
        <v>0</v>
      </c>
      <c r="E55" s="121"/>
    </row>
    <row r="56" spans="2:5" s="24" customFormat="1" ht="24">
      <c r="B56" s="117" t="s">
        <v>338</v>
      </c>
      <c r="C56" s="125" t="s">
        <v>339</v>
      </c>
      <c r="D56" s="684">
        <v>0</v>
      </c>
      <c r="E56" s="121"/>
    </row>
    <row r="57" spans="2:5" s="24" customFormat="1" ht="24">
      <c r="B57" s="117" t="s">
        <v>340</v>
      </c>
      <c r="C57" s="125" t="s">
        <v>341</v>
      </c>
      <c r="D57" s="684">
        <v>0</v>
      </c>
      <c r="E57" s="121"/>
    </row>
    <row r="58" spans="2:5" ht="36">
      <c r="B58" s="117">
        <v>34</v>
      </c>
      <c r="C58" s="125" t="s">
        <v>342</v>
      </c>
      <c r="D58" s="684">
        <v>0</v>
      </c>
      <c r="E58" s="121"/>
    </row>
    <row r="59" spans="2:5" ht="15">
      <c r="B59" s="117">
        <v>35</v>
      </c>
      <c r="C59" s="125" t="s">
        <v>343</v>
      </c>
      <c r="D59" s="684">
        <v>0</v>
      </c>
      <c r="E59" s="121"/>
    </row>
    <row r="60" spans="2:5" ht="15">
      <c r="B60" s="122">
        <v>36</v>
      </c>
      <c r="C60" s="127" t="s">
        <v>344</v>
      </c>
      <c r="D60" s="920">
        <f>SUM(D52,D55,D56,D57,D58)</f>
        <v>55000000</v>
      </c>
      <c r="E60" s="121"/>
    </row>
    <row r="61" spans="2:5" ht="15">
      <c r="B61" s="1025" t="s">
        <v>345</v>
      </c>
      <c r="C61" s="1026"/>
      <c r="D61" s="1026"/>
      <c r="E61" s="1027"/>
    </row>
    <row r="62" spans="2:5" ht="24">
      <c r="B62" s="117">
        <v>37</v>
      </c>
      <c r="C62" s="125" t="s">
        <v>346</v>
      </c>
      <c r="D62" s="684">
        <v>0</v>
      </c>
      <c r="E62" s="121"/>
    </row>
    <row r="63" spans="2:5" ht="48">
      <c r="B63" s="117">
        <v>38</v>
      </c>
      <c r="C63" s="125" t="s">
        <v>347</v>
      </c>
      <c r="D63" s="684">
        <v>0</v>
      </c>
      <c r="E63" s="121"/>
    </row>
    <row r="64" spans="2:5" ht="48">
      <c r="B64" s="117">
        <v>39</v>
      </c>
      <c r="C64" s="125" t="s">
        <v>348</v>
      </c>
      <c r="D64" s="684">
        <v>0</v>
      </c>
      <c r="E64" s="121"/>
    </row>
    <row r="65" spans="2:5" ht="48">
      <c r="B65" s="117">
        <v>40</v>
      </c>
      <c r="C65" s="125" t="s">
        <v>349</v>
      </c>
      <c r="D65" s="684">
        <v>0</v>
      </c>
      <c r="E65" s="121"/>
    </row>
    <row r="66" spans="2:5" ht="15">
      <c r="B66" s="117">
        <v>41</v>
      </c>
      <c r="C66" s="125" t="s">
        <v>25</v>
      </c>
      <c r="D66" s="684"/>
      <c r="E66" s="121"/>
    </row>
    <row r="67" spans="2:5" ht="17.1" customHeight="1">
      <c r="B67" s="117">
        <v>42</v>
      </c>
      <c r="C67" s="125" t="s">
        <v>350</v>
      </c>
      <c r="D67" s="684">
        <v>0</v>
      </c>
      <c r="E67" s="121"/>
    </row>
    <row r="68" spans="2:5" ht="15">
      <c r="B68" s="117" t="s">
        <v>351</v>
      </c>
      <c r="C68" s="125" t="s">
        <v>352</v>
      </c>
      <c r="D68" s="684">
        <v>0</v>
      </c>
      <c r="E68" s="121"/>
    </row>
    <row r="69" spans="2:5" ht="15">
      <c r="B69" s="122">
        <v>43</v>
      </c>
      <c r="C69" s="127" t="s">
        <v>353</v>
      </c>
      <c r="D69" s="684">
        <f>SUM(D62:D65,D67:D68)</f>
        <v>0</v>
      </c>
      <c r="E69" s="121"/>
    </row>
    <row r="70" spans="2:5" ht="15">
      <c r="B70" s="122">
        <v>44</v>
      </c>
      <c r="C70" s="127" t="s">
        <v>354</v>
      </c>
      <c r="D70" s="920">
        <f>D60+D69</f>
        <v>55000000</v>
      </c>
      <c r="E70" s="121"/>
    </row>
    <row r="71" spans="2:5" ht="15">
      <c r="B71" s="122">
        <v>45</v>
      </c>
      <c r="C71" s="127" t="s">
        <v>355</v>
      </c>
      <c r="D71" s="920">
        <v>420624819.51</v>
      </c>
      <c r="E71" s="121"/>
    </row>
    <row r="72" spans="2:5" ht="15">
      <c r="B72" s="1025" t="s">
        <v>356</v>
      </c>
      <c r="C72" s="1026"/>
      <c r="D72" s="1026"/>
      <c r="E72" s="1027"/>
    </row>
    <row r="73" spans="2:5" ht="15">
      <c r="B73" s="117">
        <v>46</v>
      </c>
      <c r="C73" s="125" t="s">
        <v>333</v>
      </c>
      <c r="D73" s="684">
        <v>75000000</v>
      </c>
      <c r="E73" s="121"/>
    </row>
    <row r="74" spans="2:5" ht="36">
      <c r="B74" s="117">
        <v>47</v>
      </c>
      <c r="C74" s="125" t="s">
        <v>357</v>
      </c>
      <c r="D74" s="684">
        <v>0</v>
      </c>
      <c r="E74" s="121"/>
    </row>
    <row r="75" spans="1:5" s="24" customFormat="1" ht="24">
      <c r="A75" s="3"/>
      <c r="B75" s="117" t="s">
        <v>358</v>
      </c>
      <c r="C75" s="125" t="s">
        <v>359</v>
      </c>
      <c r="D75" s="684">
        <v>0</v>
      </c>
      <c r="E75" s="121"/>
    </row>
    <row r="76" spans="1:5" s="24" customFormat="1" ht="24">
      <c r="A76" s="3"/>
      <c r="B76" s="117" t="s">
        <v>360</v>
      </c>
      <c r="C76" s="125" t="s">
        <v>361</v>
      </c>
      <c r="D76" s="684">
        <v>0</v>
      </c>
      <c r="E76" s="121"/>
    </row>
    <row r="77" spans="2:5" ht="36">
      <c r="B77" s="117">
        <v>48</v>
      </c>
      <c r="C77" s="125" t="s">
        <v>362</v>
      </c>
      <c r="D77" s="684">
        <v>0</v>
      </c>
      <c r="E77" s="121"/>
    </row>
    <row r="78" spans="2:5" ht="15">
      <c r="B78" s="117">
        <v>49</v>
      </c>
      <c r="C78" s="125" t="s">
        <v>363</v>
      </c>
      <c r="D78" s="684">
        <v>0</v>
      </c>
      <c r="E78" s="121"/>
    </row>
    <row r="79" spans="2:5" ht="15">
      <c r="B79" s="117">
        <v>50</v>
      </c>
      <c r="C79" s="125" t="s">
        <v>364</v>
      </c>
      <c r="D79" s="684">
        <v>0</v>
      </c>
      <c r="E79" s="121"/>
    </row>
    <row r="80" spans="2:5" ht="15">
      <c r="B80" s="122">
        <v>51</v>
      </c>
      <c r="C80" s="127" t="s">
        <v>365</v>
      </c>
      <c r="D80" s="920">
        <v>75000000</v>
      </c>
      <c r="E80" s="124"/>
    </row>
    <row r="81" spans="2:5" ht="15">
      <c r="B81" s="1025" t="s">
        <v>366</v>
      </c>
      <c r="C81" s="1026"/>
      <c r="D81" s="1026"/>
      <c r="E81" s="1027"/>
    </row>
    <row r="82" spans="2:5" ht="24">
      <c r="B82" s="117">
        <v>52</v>
      </c>
      <c r="C82" s="125" t="s">
        <v>367</v>
      </c>
      <c r="D82" s="684">
        <v>0</v>
      </c>
      <c r="E82" s="121"/>
    </row>
    <row r="83" spans="2:5" ht="48">
      <c r="B83" s="117">
        <v>53</v>
      </c>
      <c r="C83" s="125" t="s">
        <v>368</v>
      </c>
      <c r="D83" s="684">
        <v>0</v>
      </c>
      <c r="E83" s="121"/>
    </row>
    <row r="84" spans="2:5" ht="60">
      <c r="B84" s="117">
        <v>54</v>
      </c>
      <c r="C84" s="125" t="s">
        <v>369</v>
      </c>
      <c r="D84" s="684">
        <v>0</v>
      </c>
      <c r="E84" s="121"/>
    </row>
    <row r="85" spans="2:5" ht="15">
      <c r="B85" s="117" t="s">
        <v>370</v>
      </c>
      <c r="C85" s="125" t="s">
        <v>25</v>
      </c>
      <c r="D85" s="684"/>
      <c r="E85" s="121"/>
    </row>
    <row r="86" spans="2:5" ht="48">
      <c r="B86" s="117">
        <v>55</v>
      </c>
      <c r="C86" s="125" t="s">
        <v>371</v>
      </c>
      <c r="D86" s="684">
        <v>0</v>
      </c>
      <c r="E86" s="121"/>
    </row>
    <row r="87" spans="2:5" ht="15">
      <c r="B87" s="117">
        <v>56</v>
      </c>
      <c r="C87" s="125" t="s">
        <v>25</v>
      </c>
      <c r="D87" s="684"/>
      <c r="E87" s="121"/>
    </row>
    <row r="88" spans="2:5" ht="24">
      <c r="B88" s="117" t="s">
        <v>372</v>
      </c>
      <c r="C88" s="121" t="s">
        <v>373</v>
      </c>
      <c r="D88" s="684">
        <v>0</v>
      </c>
      <c r="E88" s="121"/>
    </row>
    <row r="89" spans="2:5" ht="15">
      <c r="B89" s="117" t="s">
        <v>374</v>
      </c>
      <c r="C89" s="121" t="s">
        <v>375</v>
      </c>
      <c r="D89" s="684">
        <v>0</v>
      </c>
      <c r="E89" s="121"/>
    </row>
    <row r="90" spans="2:5" ht="15">
      <c r="B90" s="122">
        <v>57</v>
      </c>
      <c r="C90" s="124" t="s">
        <v>376</v>
      </c>
      <c r="D90" s="684">
        <f>SUM(D82:D84,D86,D88:D89)</f>
        <v>0</v>
      </c>
      <c r="E90" s="121"/>
    </row>
    <row r="91" spans="2:5" ht="15">
      <c r="B91" s="122">
        <v>58</v>
      </c>
      <c r="C91" s="124" t="s">
        <v>377</v>
      </c>
      <c r="D91" s="920">
        <v>75000000</v>
      </c>
      <c r="E91" s="121"/>
    </row>
    <row r="92" spans="2:5" ht="15">
      <c r="B92" s="122">
        <v>59</v>
      </c>
      <c r="C92" s="124" t="s">
        <v>378</v>
      </c>
      <c r="D92" s="920">
        <v>495624819.51</v>
      </c>
      <c r="E92" s="121"/>
    </row>
    <row r="93" spans="2:5" ht="15">
      <c r="B93" s="122">
        <v>60</v>
      </c>
      <c r="C93" s="124" t="s">
        <v>379</v>
      </c>
      <c r="D93" s="920">
        <v>2235154569.242</v>
      </c>
      <c r="E93" s="124"/>
    </row>
    <row r="94" spans="2:5" ht="15">
      <c r="B94" s="1025" t="s">
        <v>380</v>
      </c>
      <c r="C94" s="1026"/>
      <c r="D94" s="1026"/>
      <c r="E94" s="1027"/>
    </row>
    <row r="95" spans="2:10" ht="15">
      <c r="B95" s="117">
        <v>61</v>
      </c>
      <c r="C95" s="125" t="s">
        <v>381</v>
      </c>
      <c r="D95" s="938">
        <v>0.163579</v>
      </c>
      <c r="E95" s="120" t="s">
        <v>1718</v>
      </c>
      <c r="J95" s="1" t="s">
        <v>2036</v>
      </c>
    </row>
    <row r="96" spans="2:5" ht="15">
      <c r="B96" s="117">
        <v>62</v>
      </c>
      <c r="C96" s="125" t="s">
        <v>382</v>
      </c>
      <c r="D96" s="938">
        <v>0.188186</v>
      </c>
      <c r="E96" s="120" t="s">
        <v>1719</v>
      </c>
    </row>
    <row r="97" spans="2:5" ht="15">
      <c r="B97" s="117">
        <v>63</v>
      </c>
      <c r="C97" s="125" t="s">
        <v>383</v>
      </c>
      <c r="D97" s="938">
        <v>0.221741</v>
      </c>
      <c r="E97" s="120" t="s">
        <v>1720</v>
      </c>
    </row>
    <row r="98" spans="2:5" ht="14.65" customHeight="1">
      <c r="B98" s="117">
        <v>64</v>
      </c>
      <c r="C98" s="125" t="s">
        <v>384</v>
      </c>
      <c r="D98" s="938">
        <v>0.118917</v>
      </c>
      <c r="E98" s="120" t="s">
        <v>1721</v>
      </c>
    </row>
    <row r="99" spans="2:5" ht="17.65" customHeight="1">
      <c r="B99" s="117">
        <v>65</v>
      </c>
      <c r="C99" s="121" t="s">
        <v>385</v>
      </c>
      <c r="D99" s="938">
        <v>0.024999999999999998</v>
      </c>
      <c r="E99" s="120" t="s">
        <v>1722</v>
      </c>
    </row>
    <row r="100" spans="2:5" ht="15">
      <c r="B100" s="117">
        <v>66</v>
      </c>
      <c r="C100" s="121" t="s">
        <v>386</v>
      </c>
      <c r="D100" s="938">
        <v>0.009817000000000128</v>
      </c>
      <c r="E100" s="120" t="s">
        <v>1723</v>
      </c>
    </row>
    <row r="101" spans="2:5" ht="15">
      <c r="B101" s="117">
        <v>67</v>
      </c>
      <c r="C101" s="121" t="s">
        <v>387</v>
      </c>
      <c r="D101" s="938">
        <v>0</v>
      </c>
      <c r="E101" s="120" t="s">
        <v>1724</v>
      </c>
    </row>
    <row r="102" spans="2:5" ht="24">
      <c r="B102" s="117" t="s">
        <v>388</v>
      </c>
      <c r="C102" s="125" t="s">
        <v>389</v>
      </c>
      <c r="D102" s="938">
        <v>0.019999999999999997</v>
      </c>
      <c r="E102" s="120" t="s">
        <v>1725</v>
      </c>
    </row>
    <row r="103" spans="2:5" ht="24">
      <c r="B103" s="117" t="s">
        <v>390</v>
      </c>
      <c r="C103" s="125" t="s">
        <v>391</v>
      </c>
      <c r="D103" s="938">
        <v>0.019100000000000006</v>
      </c>
      <c r="E103" s="120" t="s">
        <v>1726</v>
      </c>
    </row>
    <row r="104" spans="2:5" ht="24">
      <c r="B104" s="117">
        <v>68</v>
      </c>
      <c r="C104" s="127" t="s">
        <v>392</v>
      </c>
      <c r="D104" s="938">
        <v>0.099479</v>
      </c>
      <c r="E104" s="120"/>
    </row>
    <row r="105" spans="2:5" ht="15">
      <c r="B105" s="1025" t="s">
        <v>393</v>
      </c>
      <c r="C105" s="1026"/>
      <c r="D105" s="1026"/>
      <c r="E105" s="1027"/>
    </row>
    <row r="106" spans="2:5" ht="15">
      <c r="B106" s="117">
        <v>69</v>
      </c>
      <c r="C106" s="128" t="s">
        <v>394</v>
      </c>
      <c r="D106" s="119"/>
      <c r="E106" s="121"/>
    </row>
    <row r="107" spans="2:5" ht="15">
      <c r="B107" s="117">
        <v>70</v>
      </c>
      <c r="C107" s="128" t="s">
        <v>394</v>
      </c>
      <c r="D107" s="119"/>
      <c r="E107" s="121"/>
    </row>
    <row r="108" spans="2:5" ht="15">
      <c r="B108" s="117">
        <v>71</v>
      </c>
      <c r="C108" s="128" t="s">
        <v>394</v>
      </c>
      <c r="D108" s="119"/>
      <c r="E108" s="121"/>
    </row>
    <row r="109" spans="2:5" ht="15">
      <c r="B109" s="1025" t="s">
        <v>395</v>
      </c>
      <c r="C109" s="1026"/>
      <c r="D109" s="1026"/>
      <c r="E109" s="1027"/>
    </row>
    <row r="110" spans="2:8" ht="32.25" customHeight="1">
      <c r="B110" s="1031">
        <v>72</v>
      </c>
      <c r="C110" s="1034" t="s">
        <v>396</v>
      </c>
      <c r="D110" s="1040">
        <v>-180397.55</v>
      </c>
      <c r="E110" s="1037" t="s">
        <v>1727</v>
      </c>
      <c r="H110"/>
    </row>
    <row r="111" spans="2:5" ht="11.1" customHeight="1">
      <c r="B111" s="1032"/>
      <c r="C111" s="1035"/>
      <c r="D111" s="1041"/>
      <c r="E111" s="1038"/>
    </row>
    <row r="112" spans="2:5" ht="0.95" customHeight="1">
      <c r="B112" s="1033"/>
      <c r="C112" s="1036"/>
      <c r="D112" s="684"/>
      <c r="E112" s="1039"/>
    </row>
    <row r="113" spans="2:5" ht="48">
      <c r="B113" s="117">
        <v>73</v>
      </c>
      <c r="C113" s="125" t="s">
        <v>397</v>
      </c>
      <c r="D113" s="937">
        <v>-2917010.12</v>
      </c>
      <c r="E113" s="120" t="s">
        <v>1728</v>
      </c>
    </row>
    <row r="114" spans="2:5" ht="15">
      <c r="B114" s="117">
        <v>74</v>
      </c>
      <c r="C114" s="125" t="s">
        <v>25</v>
      </c>
      <c r="D114" s="684"/>
      <c r="E114" s="121"/>
    </row>
    <row r="115" spans="2:5" ht="29.1" customHeight="1">
      <c r="B115" s="117">
        <v>75</v>
      </c>
      <c r="C115" s="125" t="s">
        <v>398</v>
      </c>
      <c r="D115" s="684">
        <v>0</v>
      </c>
      <c r="E115" s="121"/>
    </row>
    <row r="116" spans="2:5" ht="15">
      <c r="B116" s="1025" t="s">
        <v>399</v>
      </c>
      <c r="C116" s="1026"/>
      <c r="D116" s="1026"/>
      <c r="E116" s="1027"/>
    </row>
    <row r="117" spans="2:5" ht="24">
      <c r="B117" s="117">
        <v>76</v>
      </c>
      <c r="C117" s="125" t="s">
        <v>400</v>
      </c>
      <c r="D117" s="684">
        <v>0</v>
      </c>
      <c r="E117" s="120" t="s">
        <v>1729</v>
      </c>
    </row>
    <row r="118" spans="2:5" ht="24">
      <c r="B118" s="117">
        <v>77</v>
      </c>
      <c r="C118" s="125" t="s">
        <v>401</v>
      </c>
      <c r="D118" s="684">
        <v>0</v>
      </c>
      <c r="E118" s="121"/>
    </row>
    <row r="119" spans="2:5" ht="24">
      <c r="B119" s="117">
        <v>78</v>
      </c>
      <c r="C119" s="125" t="s">
        <v>402</v>
      </c>
      <c r="D119" s="119" t="s">
        <v>1666</v>
      </c>
      <c r="E119" s="121"/>
    </row>
    <row r="120" spans="2:5" ht="18.95" customHeight="1">
      <c r="B120" s="117">
        <v>79</v>
      </c>
      <c r="C120" s="125" t="s">
        <v>403</v>
      </c>
      <c r="D120" s="119" t="s">
        <v>1666</v>
      </c>
      <c r="E120" s="121"/>
    </row>
    <row r="121" spans="2:5" ht="15">
      <c r="B121" s="1028" t="s">
        <v>404</v>
      </c>
      <c r="C121" s="1029"/>
      <c r="D121" s="1029"/>
      <c r="E121" s="1030"/>
    </row>
    <row r="122" spans="2:5" ht="15">
      <c r="B122" s="117">
        <v>80</v>
      </c>
      <c r="C122" s="125" t="s">
        <v>405</v>
      </c>
      <c r="D122" s="125"/>
      <c r="E122" s="121"/>
    </row>
    <row r="123" spans="2:5" ht="24">
      <c r="B123" s="117">
        <v>81</v>
      </c>
      <c r="C123" s="125" t="s">
        <v>406</v>
      </c>
      <c r="D123" s="125"/>
      <c r="E123" s="121" t="s">
        <v>157</v>
      </c>
    </row>
    <row r="124" spans="2:5" ht="15">
      <c r="B124" s="117">
        <v>82</v>
      </c>
      <c r="C124" s="125" t="s">
        <v>407</v>
      </c>
      <c r="D124" s="118"/>
      <c r="E124" s="121"/>
    </row>
    <row r="125" spans="2:5" ht="24">
      <c r="B125" s="117">
        <v>83</v>
      </c>
      <c r="C125" s="125" t="s">
        <v>408</v>
      </c>
      <c r="E125" s="121"/>
    </row>
    <row r="126" spans="2:5" ht="15">
      <c r="B126" s="117">
        <v>84</v>
      </c>
      <c r="C126" s="125" t="s">
        <v>409</v>
      </c>
      <c r="D126" s="118"/>
      <c r="E126" s="121"/>
    </row>
    <row r="127" spans="2:5" ht="18.6" customHeight="1">
      <c r="B127" s="117">
        <v>85</v>
      </c>
      <c r="C127" s="125" t="s">
        <v>410</v>
      </c>
      <c r="D127" s="118"/>
      <c r="E127" s="121"/>
    </row>
    <row r="128" ht="15">
      <c r="B128" s="129"/>
    </row>
    <row r="129" ht="15">
      <c r="B129" s="129"/>
    </row>
    <row r="130" ht="15">
      <c r="B130" s="130"/>
    </row>
    <row r="131" ht="15">
      <c r="B131" s="130"/>
    </row>
    <row r="132" ht="15">
      <c r="B132" s="130"/>
    </row>
    <row r="133" ht="15">
      <c r="B133" s="130"/>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E110:E112"/>
    <mergeCell ref="D110:D111"/>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oddHeader>&amp;CEN
Annex VII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D471-9D0D-4678-9AC8-6287DFF218D9}">
  <sheetPr>
    <pageSetUpPr fitToPage="1"/>
  </sheetPr>
  <dimension ref="B1:T40"/>
  <sheetViews>
    <sheetView zoomScale="115" zoomScaleNormal="115" workbookViewId="0" topLeftCell="A3">
      <selection activeCell="O23" sqref="O23"/>
    </sheetView>
  </sheetViews>
  <sheetFormatPr defaultColWidth="9.00390625" defaultRowHeight="15"/>
  <cols>
    <col min="1" max="2" width="9.00390625" style="1" customWidth="1"/>
    <col min="3" max="3" width="53.00390625" style="1" customWidth="1"/>
    <col min="4" max="4" width="39.7109375" style="1" customWidth="1"/>
    <col min="5" max="5" width="37.140625" style="1" customWidth="1"/>
    <col min="6" max="6" width="20.421875" style="1" customWidth="1"/>
    <col min="7" max="10" width="9.00390625" style="1" customWidth="1"/>
    <col min="11" max="11" width="11.421875" style="1" bestFit="1" customWidth="1"/>
    <col min="12" max="16384" width="9.00390625" style="1" customWidth="1"/>
  </cols>
  <sheetData>
    <row r="1" ht="15.75">
      <c r="C1" s="131"/>
    </row>
    <row r="2" ht="18.75">
      <c r="B2" s="132" t="s">
        <v>277</v>
      </c>
    </row>
    <row r="3" spans="2:20" ht="15" customHeight="1">
      <c r="B3" s="1045" t="s">
        <v>411</v>
      </c>
      <c r="C3" s="1045"/>
      <c r="D3" s="1045"/>
      <c r="E3" s="1045"/>
      <c r="F3" s="1045"/>
      <c r="G3" s="726"/>
      <c r="H3" s="726"/>
      <c r="I3" s="726"/>
      <c r="J3" s="726"/>
      <c r="K3" s="726"/>
      <c r="L3" s="726"/>
      <c r="M3" s="726"/>
      <c r="N3" s="726"/>
      <c r="O3" s="726"/>
      <c r="P3" s="726"/>
      <c r="Q3" s="726"/>
      <c r="R3" s="726"/>
      <c r="S3" s="726"/>
      <c r="T3" s="726"/>
    </row>
    <row r="4" spans="2:20" ht="15">
      <c r="B4" s="1045"/>
      <c r="C4" s="1045"/>
      <c r="D4" s="1045"/>
      <c r="E4" s="1045"/>
      <c r="F4" s="1045"/>
      <c r="G4" s="726"/>
      <c r="H4" s="726"/>
      <c r="I4" s="726"/>
      <c r="J4" s="726"/>
      <c r="K4" s="726"/>
      <c r="L4" s="726"/>
      <c r="M4" s="726"/>
      <c r="N4" s="726"/>
      <c r="O4" s="726"/>
      <c r="P4" s="726"/>
      <c r="Q4" s="726"/>
      <c r="R4" s="726"/>
      <c r="S4" s="726"/>
      <c r="T4" s="726"/>
    </row>
    <row r="5" spans="2:20" ht="15">
      <c r="B5" s="1045"/>
      <c r="C5" s="1045"/>
      <c r="D5" s="1045"/>
      <c r="E5" s="1045"/>
      <c r="F5" s="1045"/>
      <c r="G5" s="726"/>
      <c r="H5" s="726"/>
      <c r="I5" s="726"/>
      <c r="J5" s="726"/>
      <c r="K5" s="726"/>
      <c r="L5" s="726"/>
      <c r="M5" s="726"/>
      <c r="N5" s="726"/>
      <c r="O5" s="726"/>
      <c r="P5" s="726"/>
      <c r="Q5" s="726"/>
      <c r="R5" s="726"/>
      <c r="S5" s="726"/>
      <c r="T5" s="726"/>
    </row>
    <row r="6" spans="4:6" ht="15">
      <c r="D6" s="19" t="s">
        <v>7</v>
      </c>
      <c r="E6" s="19" t="s">
        <v>8</v>
      </c>
      <c r="F6" s="19" t="s">
        <v>9</v>
      </c>
    </row>
    <row r="7" spans="3:11" ht="30">
      <c r="C7" s="133"/>
      <c r="D7" s="134" t="s">
        <v>412</v>
      </c>
      <c r="E7" s="134" t="s">
        <v>413</v>
      </c>
      <c r="F7" s="134" t="s">
        <v>414</v>
      </c>
      <c r="K7"/>
    </row>
    <row r="8" spans="3:6" ht="15">
      <c r="C8" s="133"/>
      <c r="D8" s="134" t="s">
        <v>415</v>
      </c>
      <c r="E8" s="134" t="s">
        <v>415</v>
      </c>
      <c r="F8" s="134"/>
    </row>
    <row r="9" spans="2:11" ht="30" customHeight="1">
      <c r="B9" s="1046" t="s">
        <v>416</v>
      </c>
      <c r="C9" s="1047"/>
      <c r="D9" s="1047"/>
      <c r="E9" s="1047"/>
      <c r="F9" s="1048"/>
      <c r="K9" s="680"/>
    </row>
    <row r="10" spans="2:11" ht="15">
      <c r="B10" s="135">
        <v>1</v>
      </c>
      <c r="C10" s="20" t="s">
        <v>1771</v>
      </c>
      <c r="D10" s="822">
        <v>2464384</v>
      </c>
      <c r="E10" s="822">
        <v>2464384</v>
      </c>
      <c r="F10" s="19"/>
      <c r="K10" s="680"/>
    </row>
    <row r="11" spans="2:11" ht="15">
      <c r="B11" s="135">
        <v>2</v>
      </c>
      <c r="C11" s="20" t="s">
        <v>1730</v>
      </c>
      <c r="D11" s="822">
        <v>105445</v>
      </c>
      <c r="E11" s="822">
        <v>105445</v>
      </c>
      <c r="F11" s="19"/>
      <c r="K11" s="680"/>
    </row>
    <row r="12" spans="2:11" ht="15">
      <c r="B12" s="135">
        <v>3</v>
      </c>
      <c r="C12" s="20" t="s">
        <v>1731</v>
      </c>
      <c r="D12" s="822">
        <v>4348</v>
      </c>
      <c r="E12" s="822">
        <v>4348</v>
      </c>
      <c r="F12" s="19"/>
      <c r="K12" s="680"/>
    </row>
    <row r="13" spans="2:11" ht="15">
      <c r="B13" s="135">
        <v>4</v>
      </c>
      <c r="C13" s="20" t="s">
        <v>1732</v>
      </c>
      <c r="D13" s="822">
        <v>14391</v>
      </c>
      <c r="E13" s="822">
        <v>14391</v>
      </c>
      <c r="F13" s="19"/>
      <c r="K13" s="680"/>
    </row>
    <row r="14" spans="2:11" ht="15">
      <c r="B14" s="135">
        <v>5</v>
      </c>
      <c r="C14" s="20" t="s">
        <v>1773</v>
      </c>
      <c r="D14" s="822">
        <v>282622</v>
      </c>
      <c r="E14" s="822">
        <v>282622</v>
      </c>
      <c r="F14" s="19"/>
      <c r="K14" s="680"/>
    </row>
    <row r="15" spans="2:11" ht="15">
      <c r="B15" s="135">
        <v>6</v>
      </c>
      <c r="C15" s="20" t="s">
        <v>1733</v>
      </c>
      <c r="D15" s="822">
        <v>3149183</v>
      </c>
      <c r="E15" s="822">
        <v>3149183</v>
      </c>
      <c r="F15" s="19"/>
      <c r="K15" s="680"/>
    </row>
    <row r="16" spans="2:11" ht="15">
      <c r="B16" s="135">
        <v>7</v>
      </c>
      <c r="C16" s="20" t="s">
        <v>1734</v>
      </c>
      <c r="D16" s="822">
        <v>19737</v>
      </c>
      <c r="E16" s="822">
        <v>19737</v>
      </c>
      <c r="F16" s="19"/>
      <c r="K16" s="680"/>
    </row>
    <row r="17" spans="2:11" ht="15">
      <c r="B17" s="135">
        <v>8</v>
      </c>
      <c r="C17" s="20" t="s">
        <v>1735</v>
      </c>
      <c r="D17" s="822">
        <v>124</v>
      </c>
      <c r="E17" s="822">
        <v>124</v>
      </c>
      <c r="F17" s="19"/>
      <c r="K17" s="680"/>
    </row>
    <row r="18" spans="2:11" ht="15">
      <c r="B18" s="135">
        <v>9</v>
      </c>
      <c r="C18" s="20" t="s">
        <v>1605</v>
      </c>
      <c r="D18" s="822">
        <v>8311</v>
      </c>
      <c r="E18" s="822">
        <v>8311</v>
      </c>
      <c r="F18" s="19"/>
      <c r="K18" s="680"/>
    </row>
    <row r="19" spans="2:11" ht="15">
      <c r="B19" s="135">
        <v>10</v>
      </c>
      <c r="C19" s="20" t="s">
        <v>1772</v>
      </c>
      <c r="D19" s="822">
        <v>1180</v>
      </c>
      <c r="E19" s="822">
        <v>1180</v>
      </c>
      <c r="F19" s="19"/>
      <c r="K19" s="680"/>
    </row>
    <row r="20" spans="2:11" ht="15">
      <c r="B20" s="135">
        <v>11</v>
      </c>
      <c r="C20" s="20" t="s">
        <v>1736</v>
      </c>
      <c r="D20" s="822">
        <v>16258</v>
      </c>
      <c r="E20" s="822">
        <v>16258</v>
      </c>
      <c r="F20" s="19"/>
      <c r="K20" s="680"/>
    </row>
    <row r="21" spans="2:11" ht="15">
      <c r="B21" s="135">
        <v>12</v>
      </c>
      <c r="C21" s="20" t="s">
        <v>1737</v>
      </c>
      <c r="D21" s="822">
        <v>6811</v>
      </c>
      <c r="E21" s="822">
        <v>6811</v>
      </c>
      <c r="F21" s="19"/>
      <c r="K21" s="680"/>
    </row>
    <row r="22" spans="2:6" ht="15">
      <c r="B22" s="135">
        <v>13</v>
      </c>
      <c r="C22" s="20" t="s">
        <v>1738</v>
      </c>
      <c r="D22" s="822">
        <v>13809</v>
      </c>
      <c r="E22" s="822">
        <v>13809</v>
      </c>
      <c r="F22" s="19"/>
    </row>
    <row r="23" spans="2:6" ht="15">
      <c r="B23" s="135">
        <v>14</v>
      </c>
      <c r="C23" s="20" t="s">
        <v>1739</v>
      </c>
      <c r="D23" s="822">
        <v>10748</v>
      </c>
      <c r="E23" s="822">
        <v>10748</v>
      </c>
      <c r="F23" s="19"/>
    </row>
    <row r="24" spans="2:6" ht="15">
      <c r="B24" s="135">
        <v>15</v>
      </c>
      <c r="C24" s="137" t="s">
        <v>417</v>
      </c>
      <c r="D24" s="823">
        <f>SUM(D10:D23)</f>
        <v>6097351</v>
      </c>
      <c r="E24" s="823">
        <f>SUM(E10:E23)</f>
        <v>6097351</v>
      </c>
      <c r="F24" s="19"/>
    </row>
    <row r="25" spans="2:11" ht="30" customHeight="1">
      <c r="B25" s="1046" t="s">
        <v>418</v>
      </c>
      <c r="C25" s="1047"/>
      <c r="D25" s="1047"/>
      <c r="E25" s="1047"/>
      <c r="F25" s="1048"/>
      <c r="K25" s="922"/>
    </row>
    <row r="26" spans="2:11" ht="15">
      <c r="B26" s="135">
        <v>1</v>
      </c>
      <c r="C26" s="20" t="s">
        <v>1740</v>
      </c>
      <c r="D26" s="822">
        <v>99144</v>
      </c>
      <c r="E26" s="822">
        <v>99144</v>
      </c>
      <c r="F26" s="19"/>
      <c r="K26" s="922"/>
    </row>
    <row r="27" spans="2:11" ht="15">
      <c r="B27" s="135">
        <v>2</v>
      </c>
      <c r="C27" s="20" t="s">
        <v>1741</v>
      </c>
      <c r="D27" s="822">
        <v>4866899</v>
      </c>
      <c r="E27" s="822">
        <v>4866899</v>
      </c>
      <c r="F27" s="19"/>
      <c r="K27" s="922"/>
    </row>
    <row r="28" spans="2:11" ht="15">
      <c r="B28" s="135">
        <v>3</v>
      </c>
      <c r="C28" s="20" t="s">
        <v>1742</v>
      </c>
      <c r="D28" s="822">
        <v>440859</v>
      </c>
      <c r="E28" s="822">
        <v>440859</v>
      </c>
      <c r="F28" s="19"/>
      <c r="K28"/>
    </row>
    <row r="29" spans="2:11" ht="15">
      <c r="B29" s="135">
        <v>4</v>
      </c>
      <c r="C29" s="20" t="s">
        <v>1743</v>
      </c>
      <c r="D29" s="822">
        <v>3701</v>
      </c>
      <c r="E29" s="822">
        <v>3701</v>
      </c>
      <c r="F29" s="19"/>
      <c r="K29" s="922"/>
    </row>
    <row r="30" spans="2:11" ht="15">
      <c r="B30" s="135">
        <v>5</v>
      </c>
      <c r="C30" s="20" t="s">
        <v>1744</v>
      </c>
      <c r="D30" s="822">
        <v>94979</v>
      </c>
      <c r="E30" s="822">
        <v>94979</v>
      </c>
      <c r="F30" s="19"/>
      <c r="K30" s="922"/>
    </row>
    <row r="31" spans="2:6" ht="15">
      <c r="B31" s="135">
        <v>6</v>
      </c>
      <c r="C31" s="20" t="s">
        <v>1745</v>
      </c>
      <c r="D31" s="822">
        <v>131070</v>
      </c>
      <c r="E31" s="822">
        <v>131070</v>
      </c>
      <c r="F31" s="19"/>
    </row>
    <row r="32" spans="2:11" ht="15">
      <c r="B32" s="135">
        <v>7</v>
      </c>
      <c r="C32" s="137" t="s">
        <v>419</v>
      </c>
      <c r="D32" s="823">
        <f>SUM(D26:D31)</f>
        <v>5636652</v>
      </c>
      <c r="E32" s="823">
        <f>SUM(E26:E31)</f>
        <v>5636652</v>
      </c>
      <c r="F32" s="19"/>
      <c r="K32" s="922"/>
    </row>
    <row r="33" spans="2:11" ht="15" customHeight="1">
      <c r="B33" s="138" t="s">
        <v>420</v>
      </c>
      <c r="C33" s="139"/>
      <c r="D33" s="140"/>
      <c r="E33" s="140"/>
      <c r="F33" s="141"/>
      <c r="K33" s="922"/>
    </row>
    <row r="34" spans="2:11" ht="15">
      <c r="B34" s="135">
        <v>1</v>
      </c>
      <c r="C34" s="20" t="s">
        <v>1746</v>
      </c>
      <c r="D34" s="822">
        <v>31542</v>
      </c>
      <c r="E34" s="822">
        <v>31542</v>
      </c>
      <c r="F34" s="19"/>
      <c r="K34" s="922"/>
    </row>
    <row r="35" spans="2:11" ht="15">
      <c r="B35" s="135">
        <v>2</v>
      </c>
      <c r="C35" s="136" t="s">
        <v>1747</v>
      </c>
      <c r="D35" s="822">
        <v>141186</v>
      </c>
      <c r="E35" s="822">
        <v>141186</v>
      </c>
      <c r="F35" s="19"/>
      <c r="K35" s="922"/>
    </row>
    <row r="36" spans="2:11" ht="15">
      <c r="B36" s="135">
        <v>3</v>
      </c>
      <c r="C36" s="136" t="s">
        <v>1774</v>
      </c>
      <c r="D36" s="822">
        <v>4713</v>
      </c>
      <c r="E36" s="822">
        <v>4713</v>
      </c>
      <c r="F36" s="19"/>
      <c r="K36" s="922"/>
    </row>
    <row r="37" spans="2:11" ht="15">
      <c r="B37" s="135">
        <v>4</v>
      </c>
      <c r="C37" s="20" t="s">
        <v>1748</v>
      </c>
      <c r="D37" s="822">
        <v>7120</v>
      </c>
      <c r="E37" s="822">
        <v>7120</v>
      </c>
      <c r="F37" s="19"/>
      <c r="K37" s="922"/>
    </row>
    <row r="38" spans="2:6" ht="15">
      <c r="B38" s="135">
        <v>5</v>
      </c>
      <c r="C38" s="20" t="s">
        <v>1749</v>
      </c>
      <c r="D38" s="822">
        <v>262318</v>
      </c>
      <c r="E38" s="822">
        <v>262318</v>
      </c>
      <c r="F38" s="19"/>
    </row>
    <row r="39" spans="2:6" ht="15">
      <c r="B39" s="135">
        <v>6</v>
      </c>
      <c r="C39" s="20" t="s">
        <v>1750</v>
      </c>
      <c r="D39" s="822">
        <v>7009</v>
      </c>
      <c r="E39" s="822">
        <v>7009</v>
      </c>
      <c r="F39" s="19"/>
    </row>
    <row r="40" spans="2:6" ht="15">
      <c r="B40" s="135">
        <v>7</v>
      </c>
      <c r="C40" s="137" t="s">
        <v>421</v>
      </c>
      <c r="D40" s="823">
        <f>SUM(D34:D39)</f>
        <v>453888</v>
      </c>
      <c r="E40" s="823">
        <f>SUM(E34:E39)</f>
        <v>453888</v>
      </c>
      <c r="F40" s="19"/>
    </row>
  </sheetData>
  <mergeCells count="3">
    <mergeCell ref="B3:F5"/>
    <mergeCell ref="B9:F9"/>
    <mergeCell ref="B25:F25"/>
  </mergeCells>
  <printOptions/>
  <pageMargins left="0.7" right="0.7" top="0.75" bottom="0.75" header="0.3" footer="0.3"/>
  <pageSetup fitToHeight="1" fitToWidth="1" horizontalDpi="600" verticalDpi="600" orientation="landscape" paperSize="9" scale="60" r:id="rId1"/>
  <headerFooter>
    <oddHeader>&amp;CEN
Annex VII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904A5-0218-4D12-80A4-03C384D5179C}">
  <sheetPr>
    <pageSetUpPr fitToPage="1"/>
  </sheetPr>
  <dimension ref="B2:D58"/>
  <sheetViews>
    <sheetView zoomScale="85" zoomScaleNormal="85" workbookViewId="0" topLeftCell="A1">
      <selection activeCell="D50" sqref="D50"/>
    </sheetView>
  </sheetViews>
  <sheetFormatPr defaultColWidth="9.00390625" defaultRowHeight="15"/>
  <cols>
    <col min="1" max="2" width="9.00390625" style="1" customWidth="1"/>
    <col min="3" max="3" width="117.421875" style="1" customWidth="1"/>
    <col min="4" max="4" width="43.8515625" style="1" customWidth="1"/>
    <col min="5" max="16384" width="9.00390625" style="1" customWidth="1"/>
  </cols>
  <sheetData>
    <row r="2" ht="18.75">
      <c r="B2" s="47" t="s">
        <v>278</v>
      </c>
    </row>
    <row r="4" ht="15">
      <c r="D4" s="142" t="s">
        <v>7</v>
      </c>
    </row>
    <row r="5" spans="3:4" ht="27" customHeight="1">
      <c r="C5" s="143"/>
      <c r="D5" s="5" t="s">
        <v>422</v>
      </c>
    </row>
    <row r="6" spans="2:4" ht="15">
      <c r="B6" s="19">
        <v>1</v>
      </c>
      <c r="C6" s="727" t="s">
        <v>423</v>
      </c>
      <c r="D6" s="727" t="s">
        <v>1751</v>
      </c>
    </row>
    <row r="7" spans="2:4" ht="15">
      <c r="B7" s="19">
        <v>2</v>
      </c>
      <c r="C7" s="727" t="s">
        <v>424</v>
      </c>
      <c r="D7" s="727" t="s">
        <v>1752</v>
      </c>
    </row>
    <row r="8" spans="2:4" ht="15">
      <c r="B8" s="19" t="s">
        <v>425</v>
      </c>
      <c r="C8" s="727" t="s">
        <v>426</v>
      </c>
      <c r="D8" s="727" t="s">
        <v>1666</v>
      </c>
    </row>
    <row r="9" spans="2:4" ht="15">
      <c r="B9" s="19">
        <v>3</v>
      </c>
      <c r="C9" s="727" t="s">
        <v>427</v>
      </c>
      <c r="D9" s="727" t="s">
        <v>1753</v>
      </c>
    </row>
    <row r="10" spans="2:4" ht="15">
      <c r="B10" s="19" t="s">
        <v>428</v>
      </c>
      <c r="C10" s="727" t="s">
        <v>429</v>
      </c>
      <c r="D10" s="727" t="s">
        <v>1754</v>
      </c>
    </row>
    <row r="11" spans="2:4" ht="15">
      <c r="B11" s="19"/>
      <c r="C11" s="144" t="s">
        <v>430</v>
      </c>
      <c r="D11" s="727"/>
    </row>
    <row r="12" spans="2:4" ht="15">
      <c r="B12" s="19">
        <v>4</v>
      </c>
      <c r="C12" s="727" t="s">
        <v>431</v>
      </c>
      <c r="D12" s="727" t="s">
        <v>1755</v>
      </c>
    </row>
    <row r="13" spans="2:4" ht="15">
      <c r="B13" s="19">
        <v>5</v>
      </c>
      <c r="C13" s="727" t="s">
        <v>432</v>
      </c>
      <c r="D13" s="727" t="s">
        <v>1755</v>
      </c>
    </row>
    <row r="14" spans="2:4" ht="15">
      <c r="B14" s="19">
        <v>6</v>
      </c>
      <c r="C14" s="727" t="s">
        <v>433</v>
      </c>
      <c r="D14" s="727" t="s">
        <v>1756</v>
      </c>
    </row>
    <row r="15" spans="2:4" ht="15">
      <c r="B15" s="19">
        <v>7</v>
      </c>
      <c r="C15" s="727" t="s">
        <v>434</v>
      </c>
      <c r="D15" s="727" t="s">
        <v>1757</v>
      </c>
    </row>
    <row r="16" spans="2:4" ht="15">
      <c r="B16" s="19">
        <v>8</v>
      </c>
      <c r="C16" s="727" t="s">
        <v>435</v>
      </c>
      <c r="D16" s="727" t="s">
        <v>1758</v>
      </c>
    </row>
    <row r="17" spans="2:4" ht="15">
      <c r="B17" s="19">
        <v>9</v>
      </c>
      <c r="C17" s="727" t="s">
        <v>436</v>
      </c>
      <c r="D17" s="727" t="s">
        <v>1758</v>
      </c>
    </row>
    <row r="18" spans="2:4" ht="15">
      <c r="B18" s="19" t="s">
        <v>437</v>
      </c>
      <c r="C18" s="727" t="s">
        <v>438</v>
      </c>
      <c r="D18" s="727" t="s">
        <v>1759</v>
      </c>
    </row>
    <row r="19" spans="2:4" ht="15">
      <c r="B19" s="19" t="s">
        <v>439</v>
      </c>
      <c r="C19" s="727" t="s">
        <v>440</v>
      </c>
      <c r="D19" s="727" t="s">
        <v>1666</v>
      </c>
    </row>
    <row r="20" spans="2:4" ht="15">
      <c r="B20" s="19">
        <v>10</v>
      </c>
      <c r="C20" s="727" t="s">
        <v>441</v>
      </c>
      <c r="D20" s="727" t="s">
        <v>1760</v>
      </c>
    </row>
    <row r="21" spans="2:4" ht="15">
      <c r="B21" s="19">
        <v>11</v>
      </c>
      <c r="C21" s="727" t="s">
        <v>442</v>
      </c>
      <c r="D21" s="727" t="s">
        <v>1666</v>
      </c>
    </row>
    <row r="22" spans="2:4" ht="15">
      <c r="B22" s="19">
        <v>12</v>
      </c>
      <c r="C22" s="727" t="s">
        <v>443</v>
      </c>
      <c r="D22" s="727" t="s">
        <v>1666</v>
      </c>
    </row>
    <row r="23" spans="2:4" ht="15">
      <c r="B23" s="19">
        <v>13</v>
      </c>
      <c r="C23" s="727" t="s">
        <v>444</v>
      </c>
      <c r="D23" s="727" t="s">
        <v>1666</v>
      </c>
    </row>
    <row r="24" spans="2:4" ht="15">
      <c r="B24" s="19">
        <v>14</v>
      </c>
      <c r="C24" s="727" t="s">
        <v>445</v>
      </c>
      <c r="D24" s="727" t="s">
        <v>1754</v>
      </c>
    </row>
    <row r="25" spans="2:4" ht="15">
      <c r="B25" s="1050">
        <v>15</v>
      </c>
      <c r="C25" s="1051" t="s">
        <v>446</v>
      </c>
      <c r="D25" s="1051" t="s">
        <v>1666</v>
      </c>
    </row>
    <row r="26" spans="2:4" ht="15">
      <c r="B26" s="1050"/>
      <c r="C26" s="1051"/>
      <c r="D26" s="1051"/>
    </row>
    <row r="27" spans="2:4" ht="15">
      <c r="B27" s="19">
        <v>16</v>
      </c>
      <c r="C27" s="727" t="s">
        <v>447</v>
      </c>
      <c r="D27" s="727" t="s">
        <v>1666</v>
      </c>
    </row>
    <row r="28" spans="2:4" ht="15">
      <c r="B28" s="145"/>
      <c r="C28" s="144" t="s">
        <v>448</v>
      </c>
      <c r="D28" s="146"/>
    </row>
    <row r="29" spans="2:4" ht="15">
      <c r="B29" s="1050">
        <v>17</v>
      </c>
      <c r="C29" s="1051" t="s">
        <v>449</v>
      </c>
      <c r="D29" s="1051" t="s">
        <v>1761</v>
      </c>
    </row>
    <row r="30" spans="2:4" ht="15">
      <c r="B30" s="1050"/>
      <c r="C30" s="1051"/>
      <c r="D30" s="1051"/>
    </row>
    <row r="31" spans="2:4" ht="15">
      <c r="B31" s="19">
        <v>18</v>
      </c>
      <c r="C31" s="727" t="s">
        <v>450</v>
      </c>
      <c r="D31" s="727" t="s">
        <v>1666</v>
      </c>
    </row>
    <row r="32" spans="2:4" ht="15">
      <c r="B32" s="19">
        <v>19</v>
      </c>
      <c r="C32" s="727" t="s">
        <v>451</v>
      </c>
      <c r="D32" s="727" t="s">
        <v>1762</v>
      </c>
    </row>
    <row r="33" spans="2:4" ht="15">
      <c r="B33" s="19" t="s">
        <v>311</v>
      </c>
      <c r="C33" s="727" t="s">
        <v>452</v>
      </c>
      <c r="D33" s="727" t="s">
        <v>1763</v>
      </c>
    </row>
    <row r="34" spans="2:4" ht="15">
      <c r="B34" s="19" t="s">
        <v>313</v>
      </c>
      <c r="C34" s="727" t="s">
        <v>453</v>
      </c>
      <c r="D34" s="727" t="s">
        <v>1763</v>
      </c>
    </row>
    <row r="35" spans="2:4" ht="15">
      <c r="B35" s="19">
        <v>21</v>
      </c>
      <c r="C35" s="727" t="s">
        <v>454</v>
      </c>
      <c r="D35" s="727" t="s">
        <v>1666</v>
      </c>
    </row>
    <row r="36" spans="2:4" ht="15">
      <c r="B36" s="19">
        <v>22</v>
      </c>
      <c r="C36" s="727" t="s">
        <v>455</v>
      </c>
      <c r="D36" s="727" t="s">
        <v>1764</v>
      </c>
    </row>
    <row r="37" spans="2:4" ht="15">
      <c r="B37" s="19">
        <v>23</v>
      </c>
      <c r="C37" s="727" t="s">
        <v>456</v>
      </c>
      <c r="D37" s="727" t="s">
        <v>1666</v>
      </c>
    </row>
    <row r="38" spans="2:4" ht="15">
      <c r="B38" s="19">
        <v>24</v>
      </c>
      <c r="C38" s="727" t="s">
        <v>457</v>
      </c>
      <c r="D38" s="727" t="s">
        <v>1666</v>
      </c>
    </row>
    <row r="39" spans="2:4" ht="15">
      <c r="B39" s="19">
        <v>25</v>
      </c>
      <c r="C39" s="727" t="s">
        <v>458</v>
      </c>
      <c r="D39" s="727" t="s">
        <v>1666</v>
      </c>
    </row>
    <row r="40" spans="2:4" ht="15">
      <c r="B40" s="19">
        <v>26</v>
      </c>
      <c r="C40" s="727" t="s">
        <v>459</v>
      </c>
      <c r="D40" s="727" t="s">
        <v>1666</v>
      </c>
    </row>
    <row r="41" spans="2:4" ht="15">
      <c r="B41" s="19">
        <v>27</v>
      </c>
      <c r="C41" s="727" t="s">
        <v>460</v>
      </c>
      <c r="D41" s="727" t="s">
        <v>1666</v>
      </c>
    </row>
    <row r="42" spans="2:4" ht="15">
      <c r="B42" s="19">
        <v>28</v>
      </c>
      <c r="C42" s="727" t="s">
        <v>461</v>
      </c>
      <c r="D42" s="727" t="s">
        <v>1666</v>
      </c>
    </row>
    <row r="43" spans="2:4" ht="15">
      <c r="B43" s="19">
        <v>29</v>
      </c>
      <c r="C43" s="727" t="s">
        <v>462</v>
      </c>
      <c r="D43" s="727" t="s">
        <v>1666</v>
      </c>
    </row>
    <row r="44" spans="2:4" ht="15">
      <c r="B44" s="19">
        <v>30</v>
      </c>
      <c r="C44" s="727" t="s">
        <v>463</v>
      </c>
      <c r="D44" s="727" t="s">
        <v>1754</v>
      </c>
    </row>
    <row r="45" spans="2:4" ht="15">
      <c r="B45" s="19">
        <v>31</v>
      </c>
      <c r="C45" s="727" t="s">
        <v>464</v>
      </c>
      <c r="D45" s="727" t="s">
        <v>1666</v>
      </c>
    </row>
    <row r="46" spans="2:4" ht="15">
      <c r="B46" s="19">
        <v>32</v>
      </c>
      <c r="C46" s="727" t="s">
        <v>465</v>
      </c>
      <c r="D46" s="727" t="s">
        <v>1666</v>
      </c>
    </row>
    <row r="47" spans="2:4" ht="15">
      <c r="B47" s="19">
        <v>33</v>
      </c>
      <c r="C47" s="727" t="s">
        <v>466</v>
      </c>
      <c r="D47" s="727" t="s">
        <v>1666</v>
      </c>
    </row>
    <row r="48" spans="2:4" ht="15">
      <c r="B48" s="19">
        <v>34</v>
      </c>
      <c r="C48" s="727" t="s">
        <v>467</v>
      </c>
      <c r="D48" s="727" t="s">
        <v>1666</v>
      </c>
    </row>
    <row r="49" spans="2:4" ht="15">
      <c r="B49" s="5" t="s">
        <v>468</v>
      </c>
      <c r="C49" s="147" t="s">
        <v>469</v>
      </c>
      <c r="D49" s="727"/>
    </row>
    <row r="50" spans="2:4" ht="15">
      <c r="B50" s="5" t="s">
        <v>470</v>
      </c>
      <c r="C50" s="147" t="s">
        <v>471</v>
      </c>
      <c r="D50" s="727">
        <v>1</v>
      </c>
    </row>
    <row r="51" spans="2:4" ht="15">
      <c r="B51" s="19">
        <v>35</v>
      </c>
      <c r="C51" s="727" t="s">
        <v>472</v>
      </c>
      <c r="D51" s="727" t="s">
        <v>1765</v>
      </c>
    </row>
    <row r="52" spans="2:4" ht="15">
      <c r="B52" s="19">
        <v>36</v>
      </c>
      <c r="C52" s="727" t="s">
        <v>473</v>
      </c>
      <c r="D52" s="727" t="s">
        <v>1754</v>
      </c>
    </row>
    <row r="53" spans="2:4" ht="15">
      <c r="B53" s="19">
        <v>37</v>
      </c>
      <c r="C53" s="727" t="s">
        <v>474</v>
      </c>
      <c r="D53" s="727" t="s">
        <v>1666</v>
      </c>
    </row>
    <row r="54" spans="2:4" ht="15">
      <c r="B54" s="5" t="s">
        <v>475</v>
      </c>
      <c r="C54" s="147" t="s">
        <v>476</v>
      </c>
      <c r="D54" s="727" t="s">
        <v>1666</v>
      </c>
    </row>
    <row r="55" spans="2:4" ht="15">
      <c r="B55" s="1049" t="s">
        <v>477</v>
      </c>
      <c r="C55" s="1049"/>
      <c r="D55" s="1049"/>
    </row>
    <row r="56" spans="2:4" ht="15">
      <c r="B56" s="1049"/>
      <c r="C56" s="1049"/>
      <c r="D56" s="1049"/>
    </row>
    <row r="57" ht="15">
      <c r="B57" s="129"/>
    </row>
    <row r="58" ht="15">
      <c r="B58" s="129"/>
    </row>
  </sheetData>
  <mergeCells count="7">
    <mergeCell ref="B55:D56"/>
    <mergeCell ref="B25:B26"/>
    <mergeCell ref="C25:C26"/>
    <mergeCell ref="D25:D26"/>
    <mergeCell ref="B29:B30"/>
    <mergeCell ref="C29:C30"/>
    <mergeCell ref="D29:D30"/>
  </mergeCells>
  <printOptions/>
  <pageMargins left="0.7" right="0.7" top="0.75" bottom="0.75" header="0.3" footer="0.3"/>
  <pageSetup fitToHeight="1" fitToWidth="1" horizontalDpi="600" verticalDpi="600" orientation="landscape" paperSize="9" scale="59" r:id="rId1"/>
  <headerFooter>
    <oddHeader>&amp;CEN
Annex VII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335E3-1F7E-4D36-848E-3F65F1484308}">
  <dimension ref="A3:W76"/>
  <sheetViews>
    <sheetView workbookViewId="0" topLeftCell="A1">
      <selection activeCell="O23" sqref="O23"/>
    </sheetView>
  </sheetViews>
  <sheetFormatPr defaultColWidth="9.140625" defaultRowHeight="15"/>
  <cols>
    <col min="1" max="1" width="4.28125" style="1" customWidth="1"/>
    <col min="2" max="2" width="17.7109375" style="1" customWidth="1"/>
    <col min="3" max="3" width="18.57421875" style="1" customWidth="1"/>
    <col min="4" max="4" width="15.57421875" style="1" customWidth="1"/>
    <col min="5" max="5" width="22.57421875" style="1" customWidth="1"/>
    <col min="6" max="6" width="21.00390625" style="1" customWidth="1"/>
    <col min="7" max="7" width="14.421875" style="1" customWidth="1"/>
    <col min="8" max="8" width="11.00390625" style="1" customWidth="1"/>
    <col min="9" max="9" width="14.00390625" style="1" customWidth="1"/>
    <col min="10" max="10" width="25.8515625" style="1" bestFit="1" customWidth="1"/>
    <col min="11" max="11" width="27.8515625" style="1" customWidth="1"/>
    <col min="12" max="12" width="11.8515625" style="1" customWidth="1"/>
    <col min="13" max="13" width="13.57421875" style="1" customWidth="1"/>
    <col min="14" max="14" width="11.421875" style="1" customWidth="1"/>
    <col min="15" max="15" width="14.57421875" style="1" customWidth="1"/>
    <col min="16" max="16" width="15.00390625" style="1" bestFit="1" customWidth="1"/>
    <col min="17" max="16384" width="9.140625" style="1" customWidth="1"/>
  </cols>
  <sheetData>
    <row r="3" ht="15">
      <c r="B3" s="46" t="s">
        <v>154</v>
      </c>
    </row>
    <row r="4" ht="18.75">
      <c r="B4" s="47"/>
    </row>
    <row r="6" spans="1:15" ht="15">
      <c r="A6" s="11"/>
      <c r="B6" s="11"/>
      <c r="C6" s="48" t="s">
        <v>7</v>
      </c>
      <c r="D6" s="48" t="s">
        <v>8</v>
      </c>
      <c r="E6" s="48" t="s">
        <v>9</v>
      </c>
      <c r="F6" s="48" t="s">
        <v>46</v>
      </c>
      <c r="G6" s="48" t="s">
        <v>47</v>
      </c>
      <c r="H6" s="48" t="s">
        <v>156</v>
      </c>
      <c r="I6" s="48" t="s">
        <v>157</v>
      </c>
      <c r="J6" s="48" t="s">
        <v>158</v>
      </c>
      <c r="K6" s="48" t="s">
        <v>159</v>
      </c>
      <c r="L6" s="48" t="s">
        <v>160</v>
      </c>
      <c r="M6" s="48" t="s">
        <v>161</v>
      </c>
      <c r="N6" s="48" t="s">
        <v>162</v>
      </c>
      <c r="O6" s="48" t="s">
        <v>163</v>
      </c>
    </row>
    <row r="7" spans="1:15" ht="15.75" customHeight="1">
      <c r="A7" s="11"/>
      <c r="B7" s="11"/>
      <c r="C7" s="1055" t="s">
        <v>164</v>
      </c>
      <c r="D7" s="1056"/>
      <c r="E7" s="1055" t="s">
        <v>165</v>
      </c>
      <c r="F7" s="1056"/>
      <c r="G7" s="1052" t="s">
        <v>166</v>
      </c>
      <c r="H7" s="1052" t="s">
        <v>167</v>
      </c>
      <c r="I7" s="1055" t="s">
        <v>168</v>
      </c>
      <c r="J7" s="1059"/>
      <c r="K7" s="1059"/>
      <c r="L7" s="1056"/>
      <c r="M7" s="1052" t="s">
        <v>169</v>
      </c>
      <c r="N7" s="1052" t="s">
        <v>170</v>
      </c>
      <c r="O7" s="1052" t="s">
        <v>171</v>
      </c>
    </row>
    <row r="8" spans="1:15" ht="15">
      <c r="A8" s="11"/>
      <c r="B8" s="11"/>
      <c r="C8" s="1057"/>
      <c r="D8" s="1058"/>
      <c r="E8" s="1057"/>
      <c r="F8" s="1058"/>
      <c r="G8" s="1053"/>
      <c r="H8" s="1053"/>
      <c r="I8" s="1057"/>
      <c r="J8" s="1060"/>
      <c r="K8" s="1060"/>
      <c r="L8" s="1061"/>
      <c r="M8" s="1053"/>
      <c r="N8" s="1053"/>
      <c r="O8" s="1053"/>
    </row>
    <row r="9" spans="1:15" ht="36">
      <c r="A9" s="11"/>
      <c r="B9" s="11"/>
      <c r="C9" s="48" t="s">
        <v>172</v>
      </c>
      <c r="D9" s="48" t="s">
        <v>173</v>
      </c>
      <c r="E9" s="48" t="s">
        <v>174</v>
      </c>
      <c r="F9" s="48" t="s">
        <v>175</v>
      </c>
      <c r="G9" s="1054"/>
      <c r="H9" s="1054"/>
      <c r="I9" s="49" t="s">
        <v>176</v>
      </c>
      <c r="J9" s="49" t="s">
        <v>165</v>
      </c>
      <c r="K9" s="49" t="s">
        <v>177</v>
      </c>
      <c r="L9" s="50" t="s">
        <v>178</v>
      </c>
      <c r="M9" s="1054"/>
      <c r="N9" s="1054"/>
      <c r="O9" s="1054"/>
    </row>
    <row r="10" spans="1:15" ht="24">
      <c r="A10" s="51" t="s">
        <v>179</v>
      </c>
      <c r="B10" s="52" t="s">
        <v>180</v>
      </c>
      <c r="C10" s="53"/>
      <c r="D10" s="53"/>
      <c r="E10" s="53"/>
      <c r="F10" s="53"/>
      <c r="G10" s="53"/>
      <c r="H10" s="53"/>
      <c r="I10" s="53"/>
      <c r="J10" s="53"/>
      <c r="K10" s="53"/>
      <c r="L10" s="53"/>
      <c r="M10" s="53"/>
      <c r="N10" s="54"/>
      <c r="O10" s="54"/>
    </row>
    <row r="11" spans="1:23" ht="15">
      <c r="A11" s="55"/>
      <c r="B11" s="818" t="s">
        <v>1667</v>
      </c>
      <c r="C11" s="56">
        <v>2004.13</v>
      </c>
      <c r="D11" s="56"/>
      <c r="E11" s="56">
        <v>0</v>
      </c>
      <c r="F11" s="56"/>
      <c r="G11" s="56"/>
      <c r="H11" s="56">
        <f>C11+E11</f>
        <v>2004.13</v>
      </c>
      <c r="I11" s="56">
        <v>18.1472</v>
      </c>
      <c r="J11" s="56">
        <v>0</v>
      </c>
      <c r="K11" s="56"/>
      <c r="L11" s="56">
        <f>SUM(I11,J11)</f>
        <v>18.1472</v>
      </c>
      <c r="M11" s="820">
        <v>226.84</v>
      </c>
      <c r="N11" s="678">
        <v>0</v>
      </c>
      <c r="O11" s="678">
        <v>0</v>
      </c>
      <c r="P11" s="707"/>
      <c r="Q11"/>
      <c r="S11"/>
      <c r="W11"/>
    </row>
    <row r="12" spans="1:23" ht="15">
      <c r="A12" s="55"/>
      <c r="B12" s="818" t="s">
        <v>1668</v>
      </c>
      <c r="C12" s="56">
        <v>166969.93</v>
      </c>
      <c r="D12" s="56"/>
      <c r="E12" s="56">
        <v>0</v>
      </c>
      <c r="F12" s="56"/>
      <c r="G12" s="56"/>
      <c r="H12" s="56">
        <f aca="true" t="shared" si="0" ref="H12:H62">C12+E12</f>
        <v>166969.93</v>
      </c>
      <c r="I12" s="56">
        <v>10646.768</v>
      </c>
      <c r="J12" s="56">
        <v>0</v>
      </c>
      <c r="K12" s="56"/>
      <c r="L12" s="56">
        <f aca="true" t="shared" si="1" ref="L12:L62">SUM(I12,J12)</f>
        <v>10646.768</v>
      </c>
      <c r="M12" s="820">
        <v>133084.6</v>
      </c>
      <c r="N12" s="678">
        <v>6.8E-05</v>
      </c>
      <c r="O12" s="678">
        <v>0.01</v>
      </c>
      <c r="P12" s="707"/>
      <c r="Q12"/>
      <c r="S12"/>
      <c r="W12"/>
    </row>
    <row r="13" spans="1:23" ht="15">
      <c r="A13" s="55"/>
      <c r="B13" s="818" t="s">
        <v>1669</v>
      </c>
      <c r="C13" s="56">
        <v>11508.03</v>
      </c>
      <c r="D13" s="56"/>
      <c r="E13" s="56">
        <v>0</v>
      </c>
      <c r="F13" s="56"/>
      <c r="G13" s="56"/>
      <c r="H13" s="56">
        <f t="shared" si="0"/>
        <v>11508.03</v>
      </c>
      <c r="I13" s="56">
        <v>303.3736</v>
      </c>
      <c r="J13" s="56">
        <v>0</v>
      </c>
      <c r="K13" s="56"/>
      <c r="L13" s="56">
        <f t="shared" si="1"/>
        <v>303.3736</v>
      </c>
      <c r="M13" s="821">
        <v>3792.17</v>
      </c>
      <c r="N13" s="678">
        <v>2E-06</v>
      </c>
      <c r="O13" s="678">
        <v>0</v>
      </c>
      <c r="P13" s="707"/>
      <c r="Q13"/>
      <c r="S13"/>
      <c r="W13"/>
    </row>
    <row r="14" spans="1:23" ht="15">
      <c r="A14" s="55"/>
      <c r="B14" s="818" t="s">
        <v>2039</v>
      </c>
      <c r="C14" s="56">
        <v>0</v>
      </c>
      <c r="D14" s="56"/>
      <c r="E14" s="56">
        <v>0</v>
      </c>
      <c r="F14" s="56"/>
      <c r="G14" s="56"/>
      <c r="H14" s="56">
        <f t="shared" si="0"/>
        <v>0</v>
      </c>
      <c r="I14" s="56">
        <v>0</v>
      </c>
      <c r="J14" s="56">
        <v>0</v>
      </c>
      <c r="K14" s="56"/>
      <c r="L14" s="56">
        <f t="shared" si="1"/>
        <v>0</v>
      </c>
      <c r="M14" s="821">
        <v>0</v>
      </c>
      <c r="N14" s="678">
        <v>0</v>
      </c>
      <c r="O14" s="678">
        <v>0</v>
      </c>
      <c r="P14" s="707"/>
      <c r="Q14"/>
      <c r="S14"/>
      <c r="W14"/>
    </row>
    <row r="15" spans="1:23" ht="15">
      <c r="A15" s="55"/>
      <c r="B15" s="818" t="s">
        <v>1670</v>
      </c>
      <c r="C15" s="56">
        <v>223469.56</v>
      </c>
      <c r="D15" s="56"/>
      <c r="E15" s="56">
        <v>284300</v>
      </c>
      <c r="F15" s="56"/>
      <c r="G15" s="56"/>
      <c r="H15" s="56">
        <f t="shared" si="0"/>
        <v>507769.56</v>
      </c>
      <c r="I15" s="56">
        <v>6407.7416</v>
      </c>
      <c r="J15" s="56">
        <v>22744</v>
      </c>
      <c r="K15" s="56"/>
      <c r="L15" s="56">
        <f t="shared" si="1"/>
        <v>29151.7416</v>
      </c>
      <c r="M15" s="820">
        <v>364396.77</v>
      </c>
      <c r="N15" s="678">
        <v>0.000187</v>
      </c>
      <c r="O15" s="678">
        <v>0</v>
      </c>
      <c r="P15" s="707"/>
      <c r="Q15"/>
      <c r="S15"/>
      <c r="W15"/>
    </row>
    <row r="16" spans="1:23" ht="15">
      <c r="A16" s="55"/>
      <c r="B16" s="818" t="s">
        <v>1671</v>
      </c>
      <c r="C16" s="56">
        <v>0</v>
      </c>
      <c r="D16" s="56"/>
      <c r="E16" s="56">
        <v>132.34</v>
      </c>
      <c r="F16" s="56"/>
      <c r="G16" s="56"/>
      <c r="H16" s="56">
        <f t="shared" si="0"/>
        <v>132.34</v>
      </c>
      <c r="I16" s="56">
        <v>0</v>
      </c>
      <c r="J16" s="56">
        <v>10.5872</v>
      </c>
      <c r="K16" s="56"/>
      <c r="L16" s="56">
        <f t="shared" si="1"/>
        <v>10.5872</v>
      </c>
      <c r="M16" s="821">
        <v>132.34</v>
      </c>
      <c r="N16" s="678">
        <v>0</v>
      </c>
      <c r="O16" s="678">
        <v>0</v>
      </c>
      <c r="P16" s="707"/>
      <c r="Q16"/>
      <c r="S16"/>
      <c r="W16"/>
    </row>
    <row r="17" spans="1:23" ht="15">
      <c r="A17" s="55"/>
      <c r="B17" s="818" t="s">
        <v>2040</v>
      </c>
      <c r="C17" s="56">
        <v>0</v>
      </c>
      <c r="D17" s="56"/>
      <c r="E17" s="56">
        <v>0</v>
      </c>
      <c r="F17" s="56"/>
      <c r="G17" s="56"/>
      <c r="H17" s="56">
        <f t="shared" si="0"/>
        <v>0</v>
      </c>
      <c r="I17" s="56">
        <v>0</v>
      </c>
      <c r="J17" s="56">
        <v>0</v>
      </c>
      <c r="K17" s="56"/>
      <c r="L17" s="56">
        <f t="shared" si="1"/>
        <v>0</v>
      </c>
      <c r="M17" s="821">
        <v>0</v>
      </c>
      <c r="N17" s="678">
        <v>0</v>
      </c>
      <c r="O17" s="678">
        <v>0.015</v>
      </c>
      <c r="P17" s="707"/>
      <c r="Q17"/>
      <c r="S17"/>
      <c r="W17"/>
    </row>
    <row r="18" spans="1:23" ht="15">
      <c r="A18" s="55"/>
      <c r="B18" s="818" t="s">
        <v>1672</v>
      </c>
      <c r="C18" s="56">
        <v>36657.89</v>
      </c>
      <c r="D18" s="56"/>
      <c r="E18" s="56">
        <v>9.39</v>
      </c>
      <c r="F18" s="56"/>
      <c r="G18" s="56"/>
      <c r="H18" s="56">
        <f t="shared" si="0"/>
        <v>36667.28</v>
      </c>
      <c r="I18" s="56">
        <v>895.124</v>
      </c>
      <c r="J18" s="56">
        <v>0.7512</v>
      </c>
      <c r="K18" s="56"/>
      <c r="L18" s="56">
        <f t="shared" si="1"/>
        <v>895.8752000000001</v>
      </c>
      <c r="M18" s="820">
        <v>11198.44</v>
      </c>
      <c r="N18" s="678">
        <v>6E-06</v>
      </c>
      <c r="O18" s="678">
        <v>0</v>
      </c>
      <c r="P18" s="707"/>
      <c r="Q18"/>
      <c r="S18"/>
      <c r="W18"/>
    </row>
    <row r="19" spans="1:23" ht="15">
      <c r="A19" s="55"/>
      <c r="B19" s="818" t="s">
        <v>1673</v>
      </c>
      <c r="C19" s="56">
        <v>0</v>
      </c>
      <c r="D19" s="56"/>
      <c r="E19" s="56">
        <v>40.69</v>
      </c>
      <c r="F19" s="56"/>
      <c r="G19" s="56"/>
      <c r="H19" s="56">
        <f t="shared" si="0"/>
        <v>40.69</v>
      </c>
      <c r="I19" s="56">
        <v>0</v>
      </c>
      <c r="J19" s="56">
        <v>3.2552</v>
      </c>
      <c r="K19" s="56"/>
      <c r="L19" s="56">
        <f t="shared" si="1"/>
        <v>3.2552</v>
      </c>
      <c r="M19" s="820">
        <v>40.69</v>
      </c>
      <c r="N19" s="678">
        <v>0</v>
      </c>
      <c r="O19" s="678">
        <v>0</v>
      </c>
      <c r="P19" s="707"/>
      <c r="Q19"/>
      <c r="S19"/>
      <c r="W19"/>
    </row>
    <row r="20" spans="1:23" ht="15">
      <c r="A20" s="55"/>
      <c r="B20" s="818" t="s">
        <v>2041</v>
      </c>
      <c r="C20" s="56">
        <v>0</v>
      </c>
      <c r="D20" s="56"/>
      <c r="E20" s="56">
        <v>0</v>
      </c>
      <c r="F20" s="56"/>
      <c r="G20" s="56"/>
      <c r="H20" s="56">
        <f t="shared" si="0"/>
        <v>0</v>
      </c>
      <c r="I20" s="56">
        <v>0</v>
      </c>
      <c r="J20" s="56">
        <v>0</v>
      </c>
      <c r="K20" s="56"/>
      <c r="L20" s="56">
        <f t="shared" si="1"/>
        <v>0</v>
      </c>
      <c r="M20" s="820">
        <v>0</v>
      </c>
      <c r="N20" s="678">
        <v>0</v>
      </c>
      <c r="O20" s="678">
        <v>0.005</v>
      </c>
      <c r="P20" s="707"/>
      <c r="Q20"/>
      <c r="S20"/>
      <c r="W20"/>
    </row>
    <row r="21" spans="1:23" ht="15">
      <c r="A21" s="55"/>
      <c r="B21" s="818" t="s">
        <v>1675</v>
      </c>
      <c r="C21" s="56">
        <v>196056.72</v>
      </c>
      <c r="D21" s="56"/>
      <c r="E21" s="56">
        <v>0</v>
      </c>
      <c r="F21" s="56"/>
      <c r="G21" s="56"/>
      <c r="H21" s="56">
        <f t="shared" si="0"/>
        <v>196056.72</v>
      </c>
      <c r="I21" s="56">
        <v>7492.176</v>
      </c>
      <c r="J21" s="56">
        <v>0</v>
      </c>
      <c r="K21" s="56"/>
      <c r="L21" s="56">
        <f t="shared" si="1"/>
        <v>7492.176</v>
      </c>
      <c r="M21" s="820">
        <v>93652.2</v>
      </c>
      <c r="N21" s="678">
        <v>4.8E-05</v>
      </c>
      <c r="O21" s="678">
        <v>0</v>
      </c>
      <c r="P21" s="707"/>
      <c r="Q21"/>
      <c r="S21"/>
      <c r="W21"/>
    </row>
    <row r="22" spans="1:23" ht="15">
      <c r="A22" s="55"/>
      <c r="B22" s="818" t="s">
        <v>1674</v>
      </c>
      <c r="C22" s="56">
        <v>367623.24</v>
      </c>
      <c r="D22" s="56"/>
      <c r="E22" s="56">
        <v>0</v>
      </c>
      <c r="F22" s="56"/>
      <c r="G22" s="56"/>
      <c r="H22" s="56">
        <f t="shared" si="0"/>
        <v>367623.24</v>
      </c>
      <c r="I22" s="56">
        <v>10125.5216</v>
      </c>
      <c r="J22" s="56">
        <v>0</v>
      </c>
      <c r="K22" s="56"/>
      <c r="L22" s="56">
        <f t="shared" si="1"/>
        <v>10125.5216</v>
      </c>
      <c r="M22" s="820">
        <v>126569.02</v>
      </c>
      <c r="N22" s="678">
        <v>6.5E-05</v>
      </c>
      <c r="O22" s="678">
        <v>0.02</v>
      </c>
      <c r="P22" s="707"/>
      <c r="Q22"/>
      <c r="S22"/>
      <c r="W22"/>
    </row>
    <row r="23" spans="1:23" ht="15">
      <c r="A23" s="55"/>
      <c r="B23" s="818" t="s">
        <v>1676</v>
      </c>
      <c r="C23" s="56">
        <v>63887.46</v>
      </c>
      <c r="D23" s="56"/>
      <c r="E23" s="56">
        <v>969.33</v>
      </c>
      <c r="F23" s="56"/>
      <c r="G23" s="56"/>
      <c r="H23" s="56">
        <f t="shared" si="0"/>
        <v>64856.79</v>
      </c>
      <c r="I23" s="56">
        <v>2109.0552</v>
      </c>
      <c r="J23" s="56">
        <v>77.5464</v>
      </c>
      <c r="K23" s="56"/>
      <c r="L23" s="56">
        <f t="shared" si="1"/>
        <v>2186.6016</v>
      </c>
      <c r="M23" s="821">
        <v>27332.52</v>
      </c>
      <c r="N23" s="678">
        <v>1.4E-05</v>
      </c>
      <c r="O23" s="678">
        <v>0.025</v>
      </c>
      <c r="P23" s="707"/>
      <c r="Q23"/>
      <c r="S23"/>
      <c r="W23"/>
    </row>
    <row r="24" spans="1:23" ht="15">
      <c r="A24" s="55"/>
      <c r="B24" s="818" t="s">
        <v>2042</v>
      </c>
      <c r="C24" s="56">
        <v>0</v>
      </c>
      <c r="D24" s="56"/>
      <c r="E24" s="56">
        <v>0</v>
      </c>
      <c r="F24" s="56"/>
      <c r="G24" s="56"/>
      <c r="H24" s="56">
        <f t="shared" si="0"/>
        <v>0</v>
      </c>
      <c r="I24" s="56">
        <v>0</v>
      </c>
      <c r="J24" s="56">
        <v>0</v>
      </c>
      <c r="K24" s="56"/>
      <c r="L24" s="56">
        <f t="shared" si="1"/>
        <v>0</v>
      </c>
      <c r="M24" s="821">
        <v>0</v>
      </c>
      <c r="N24" s="678">
        <v>0</v>
      </c>
      <c r="O24" s="678">
        <v>0</v>
      </c>
      <c r="P24" s="707"/>
      <c r="Q24"/>
      <c r="S24"/>
      <c r="W24"/>
    </row>
    <row r="25" spans="1:23" ht="15">
      <c r="A25" s="55"/>
      <c r="B25" s="818" t="s">
        <v>1677</v>
      </c>
      <c r="C25" s="56">
        <v>3765726540.03</v>
      </c>
      <c r="D25" s="56"/>
      <c r="E25" s="56">
        <v>17002.79</v>
      </c>
      <c r="F25" s="56"/>
      <c r="G25" s="56"/>
      <c r="H25" s="56">
        <f t="shared" si="0"/>
        <v>3765743542.82</v>
      </c>
      <c r="I25" s="56">
        <v>152514783.232</v>
      </c>
      <c r="J25" s="56">
        <v>1360.2232</v>
      </c>
      <c r="K25" s="56"/>
      <c r="L25" s="56">
        <f t="shared" si="1"/>
        <v>152516143.4552</v>
      </c>
      <c r="M25" s="820">
        <v>1906451793.19</v>
      </c>
      <c r="N25" s="678">
        <v>0.980327</v>
      </c>
      <c r="O25" s="678">
        <v>0.01</v>
      </c>
      <c r="P25" s="707"/>
      <c r="Q25"/>
      <c r="S25"/>
      <c r="W25"/>
    </row>
    <row r="26" spans="1:23" ht="15">
      <c r="A26" s="55"/>
      <c r="B26" s="818" t="s">
        <v>1678</v>
      </c>
      <c r="C26" s="56">
        <v>3864523.78</v>
      </c>
      <c r="D26" s="56"/>
      <c r="E26" s="56">
        <v>835.98</v>
      </c>
      <c r="F26" s="56"/>
      <c r="G26" s="56"/>
      <c r="H26" s="56">
        <f t="shared" si="0"/>
        <v>3865359.76</v>
      </c>
      <c r="I26" s="56">
        <v>139202.1432</v>
      </c>
      <c r="J26" s="56">
        <v>66.8784</v>
      </c>
      <c r="K26" s="56"/>
      <c r="L26" s="56">
        <f t="shared" si="1"/>
        <v>139269.02159999998</v>
      </c>
      <c r="M26" s="820">
        <v>1740862.77</v>
      </c>
      <c r="N26" s="678">
        <v>0.000895</v>
      </c>
      <c r="O26" s="678">
        <v>0</v>
      </c>
      <c r="P26" s="707"/>
      <c r="Q26"/>
      <c r="S26"/>
      <c r="W26"/>
    </row>
    <row r="27" spans="1:23" ht="15">
      <c r="A27" s="55"/>
      <c r="B27" s="818" t="s">
        <v>1679</v>
      </c>
      <c r="C27" s="56">
        <v>3126262.25</v>
      </c>
      <c r="D27" s="56"/>
      <c r="E27" s="56">
        <v>4747.93</v>
      </c>
      <c r="F27" s="56"/>
      <c r="G27" s="56"/>
      <c r="H27" s="56">
        <f t="shared" si="0"/>
        <v>3131010.18</v>
      </c>
      <c r="I27" s="56">
        <v>596.2952</v>
      </c>
      <c r="J27" s="56">
        <v>379.8344</v>
      </c>
      <c r="K27" s="56"/>
      <c r="L27" s="56">
        <f t="shared" si="1"/>
        <v>976.1296</v>
      </c>
      <c r="M27" s="821">
        <v>12201.62</v>
      </c>
      <c r="N27" s="678">
        <v>6E-06</v>
      </c>
      <c r="O27" s="678">
        <v>0</v>
      </c>
      <c r="P27" s="707"/>
      <c r="Q27"/>
      <c r="S27"/>
      <c r="W27"/>
    </row>
    <row r="28" spans="1:23" ht="15">
      <c r="A28" s="55"/>
      <c r="B28" s="818" t="s">
        <v>1680</v>
      </c>
      <c r="C28" s="56">
        <v>1072177.3</v>
      </c>
      <c r="D28" s="56"/>
      <c r="E28" s="56">
        <v>9354.93</v>
      </c>
      <c r="F28" s="56"/>
      <c r="G28" s="56"/>
      <c r="H28" s="56">
        <f t="shared" si="0"/>
        <v>1081532.23</v>
      </c>
      <c r="I28" s="56">
        <v>31305.0976</v>
      </c>
      <c r="J28" s="56">
        <v>748.3944</v>
      </c>
      <c r="K28" s="56"/>
      <c r="L28" s="56">
        <f t="shared" si="1"/>
        <v>32053.492000000002</v>
      </c>
      <c r="M28" s="820">
        <v>400668.65</v>
      </c>
      <c r="N28" s="678">
        <v>0.000206</v>
      </c>
      <c r="O28" s="678">
        <v>0.0075</v>
      </c>
      <c r="P28" s="707"/>
      <c r="Q28"/>
      <c r="S28"/>
      <c r="W28"/>
    </row>
    <row r="29" spans="1:23" ht="18.75" customHeight="1">
      <c r="A29" s="55"/>
      <c r="B29" s="818" t="s">
        <v>1681</v>
      </c>
      <c r="C29" s="56">
        <v>5000</v>
      </c>
      <c r="D29" s="56"/>
      <c r="E29" s="56">
        <v>0</v>
      </c>
      <c r="F29" s="56"/>
      <c r="G29" s="56"/>
      <c r="H29" s="56">
        <f t="shared" si="0"/>
        <v>5000</v>
      </c>
      <c r="I29" s="56">
        <v>19.7856</v>
      </c>
      <c r="J29" s="56">
        <v>0</v>
      </c>
      <c r="K29" s="56"/>
      <c r="L29" s="56">
        <f t="shared" si="1"/>
        <v>19.7856</v>
      </c>
      <c r="M29" s="820">
        <v>247.32</v>
      </c>
      <c r="N29" s="678">
        <v>0</v>
      </c>
      <c r="O29" s="678">
        <v>0</v>
      </c>
      <c r="P29" s="707"/>
      <c r="Q29"/>
      <c r="S29"/>
      <c r="W29"/>
    </row>
    <row r="30" spans="1:23" ht="18.75" customHeight="1">
      <c r="A30" s="55"/>
      <c r="B30" s="818" t="s">
        <v>2043</v>
      </c>
      <c r="C30" s="56">
        <v>0</v>
      </c>
      <c r="D30" s="56"/>
      <c r="E30" s="56">
        <v>0</v>
      </c>
      <c r="F30" s="56"/>
      <c r="G30" s="56"/>
      <c r="H30" s="56">
        <f t="shared" si="0"/>
        <v>0</v>
      </c>
      <c r="I30" s="56">
        <v>0</v>
      </c>
      <c r="J30" s="56">
        <v>0</v>
      </c>
      <c r="K30" s="56"/>
      <c r="L30" s="56">
        <f t="shared" si="1"/>
        <v>0</v>
      </c>
      <c r="M30" s="820">
        <v>0</v>
      </c>
      <c r="N30" s="678">
        <v>0</v>
      </c>
      <c r="O30" s="678">
        <v>0</v>
      </c>
      <c r="P30" s="707"/>
      <c r="Q30"/>
      <c r="S30"/>
      <c r="W30"/>
    </row>
    <row r="31" spans="1:23" ht="18.75" customHeight="1">
      <c r="A31" s="55"/>
      <c r="B31" s="818" t="s">
        <v>2044</v>
      </c>
      <c r="C31" s="56">
        <v>0</v>
      </c>
      <c r="D31" s="56"/>
      <c r="E31" s="56">
        <v>0</v>
      </c>
      <c r="F31" s="56"/>
      <c r="G31" s="56"/>
      <c r="H31" s="56">
        <f t="shared" si="0"/>
        <v>0</v>
      </c>
      <c r="I31" s="56">
        <v>0</v>
      </c>
      <c r="J31" s="56">
        <v>0</v>
      </c>
      <c r="K31" s="56"/>
      <c r="L31" s="56">
        <f t="shared" si="1"/>
        <v>0</v>
      </c>
      <c r="M31" s="820">
        <v>0</v>
      </c>
      <c r="N31" s="678">
        <v>0</v>
      </c>
      <c r="O31" s="678">
        <v>0</v>
      </c>
      <c r="P31" s="707"/>
      <c r="Q31"/>
      <c r="S31"/>
      <c r="W31"/>
    </row>
    <row r="32" spans="1:23" ht="18.75" customHeight="1">
      <c r="A32" s="55"/>
      <c r="B32" s="818" t="s">
        <v>2045</v>
      </c>
      <c r="C32" s="56">
        <v>0</v>
      </c>
      <c r="D32" s="56"/>
      <c r="E32" s="56">
        <v>0</v>
      </c>
      <c r="F32" s="56"/>
      <c r="G32" s="56"/>
      <c r="H32" s="56">
        <f t="shared" si="0"/>
        <v>0</v>
      </c>
      <c r="I32" s="56">
        <v>0</v>
      </c>
      <c r="J32" s="56">
        <v>0</v>
      </c>
      <c r="K32" s="56"/>
      <c r="L32" s="56">
        <f t="shared" si="1"/>
        <v>0</v>
      </c>
      <c r="M32" s="820">
        <v>0</v>
      </c>
      <c r="N32" s="678">
        <v>0</v>
      </c>
      <c r="O32" s="678">
        <v>0.02</v>
      </c>
      <c r="P32" s="707"/>
      <c r="Q32"/>
      <c r="S32"/>
      <c r="W32"/>
    </row>
    <row r="33" spans="1:23" ht="16.5" customHeight="1">
      <c r="A33" s="55"/>
      <c r="B33" s="818" t="s">
        <v>1682</v>
      </c>
      <c r="C33" s="56">
        <v>249952.76</v>
      </c>
      <c r="D33" s="56"/>
      <c r="E33" s="56">
        <v>8277.8</v>
      </c>
      <c r="F33" s="56"/>
      <c r="G33" s="56"/>
      <c r="H33" s="56">
        <f t="shared" si="0"/>
        <v>258230.56</v>
      </c>
      <c r="I33" s="56">
        <v>16483.4048</v>
      </c>
      <c r="J33" s="56">
        <v>662.224</v>
      </c>
      <c r="K33" s="56"/>
      <c r="L33" s="56">
        <f t="shared" si="1"/>
        <v>17145.6288</v>
      </c>
      <c r="M33" s="820">
        <v>214320.36</v>
      </c>
      <c r="N33" s="678">
        <v>0.00011</v>
      </c>
      <c r="O33" s="678">
        <v>0</v>
      </c>
      <c r="P33" s="707"/>
      <c r="Q33"/>
      <c r="S33"/>
      <c r="W33"/>
    </row>
    <row r="34" spans="1:23" ht="16.5" customHeight="1">
      <c r="A34" s="55"/>
      <c r="B34" s="818" t="s">
        <v>2046</v>
      </c>
      <c r="C34" s="56">
        <v>0</v>
      </c>
      <c r="D34" s="56"/>
      <c r="E34" s="56">
        <v>0</v>
      </c>
      <c r="F34" s="56"/>
      <c r="G34" s="56"/>
      <c r="H34" s="56">
        <f t="shared" si="0"/>
        <v>0</v>
      </c>
      <c r="I34" s="56">
        <v>0</v>
      </c>
      <c r="J34" s="56">
        <v>0</v>
      </c>
      <c r="K34" s="56"/>
      <c r="L34" s="56">
        <f t="shared" si="1"/>
        <v>0</v>
      </c>
      <c r="M34" s="820">
        <v>0</v>
      </c>
      <c r="N34" s="678">
        <v>0</v>
      </c>
      <c r="O34" s="678">
        <v>0</v>
      </c>
      <c r="P34" s="707"/>
      <c r="Q34"/>
      <c r="S34"/>
      <c r="W34"/>
    </row>
    <row r="35" spans="1:23" ht="16.5" customHeight="1">
      <c r="A35" s="55"/>
      <c r="B35" s="818" t="s">
        <v>2047</v>
      </c>
      <c r="C35" s="56">
        <v>0</v>
      </c>
      <c r="D35" s="56"/>
      <c r="E35" s="56">
        <v>0</v>
      </c>
      <c r="F35" s="56"/>
      <c r="G35" s="56"/>
      <c r="H35" s="56">
        <f t="shared" si="0"/>
        <v>0</v>
      </c>
      <c r="I35" s="56">
        <v>0</v>
      </c>
      <c r="J35" s="56">
        <v>0</v>
      </c>
      <c r="K35" s="56"/>
      <c r="L35" s="56">
        <f t="shared" si="1"/>
        <v>0</v>
      </c>
      <c r="M35" s="820">
        <v>0</v>
      </c>
      <c r="N35" s="678">
        <v>0</v>
      </c>
      <c r="O35" s="678">
        <v>0</v>
      </c>
      <c r="P35" s="707"/>
      <c r="Q35"/>
      <c r="S35"/>
      <c r="W35"/>
    </row>
    <row r="36" spans="1:23" ht="15">
      <c r="A36" s="55"/>
      <c r="B36" s="818" t="s">
        <v>1683</v>
      </c>
      <c r="C36" s="56">
        <v>118313.05</v>
      </c>
      <c r="D36" s="56"/>
      <c r="E36" s="56">
        <v>0</v>
      </c>
      <c r="F36" s="56"/>
      <c r="G36" s="56"/>
      <c r="H36" s="56">
        <f t="shared" si="0"/>
        <v>118313.05</v>
      </c>
      <c r="I36" s="56">
        <v>3214.4704</v>
      </c>
      <c r="J36" s="56">
        <v>0</v>
      </c>
      <c r="K36" s="56"/>
      <c r="L36" s="56">
        <f t="shared" si="1"/>
        <v>3214.4704</v>
      </c>
      <c r="M36" s="820">
        <v>40180.88</v>
      </c>
      <c r="N36" s="678">
        <v>2.1E-05</v>
      </c>
      <c r="O36" s="678">
        <v>0</v>
      </c>
      <c r="P36" s="707"/>
      <c r="Q36"/>
      <c r="S36"/>
      <c r="W36"/>
    </row>
    <row r="37" spans="1:23" ht="15">
      <c r="A37" s="55"/>
      <c r="B37" s="818" t="s">
        <v>2048</v>
      </c>
      <c r="C37" s="56">
        <v>0</v>
      </c>
      <c r="D37" s="56"/>
      <c r="E37" s="56">
        <v>0</v>
      </c>
      <c r="F37" s="56"/>
      <c r="G37" s="56"/>
      <c r="H37" s="56">
        <f t="shared" si="0"/>
        <v>0</v>
      </c>
      <c r="I37" s="56">
        <v>0</v>
      </c>
      <c r="J37" s="56">
        <v>0</v>
      </c>
      <c r="K37" s="56"/>
      <c r="L37" s="56">
        <f t="shared" si="1"/>
        <v>0</v>
      </c>
      <c r="M37" s="820">
        <v>0</v>
      </c>
      <c r="N37" s="678">
        <v>0</v>
      </c>
      <c r="O37" s="678">
        <v>0</v>
      </c>
      <c r="P37" s="707"/>
      <c r="Q37"/>
      <c r="S37"/>
      <c r="W37"/>
    </row>
    <row r="38" spans="1:23" ht="15">
      <c r="A38" s="55"/>
      <c r="B38" s="818" t="s">
        <v>1684</v>
      </c>
      <c r="C38" s="56">
        <v>9299573.45</v>
      </c>
      <c r="D38" s="56"/>
      <c r="E38" s="56">
        <v>5751.55</v>
      </c>
      <c r="F38" s="56"/>
      <c r="G38" s="56"/>
      <c r="H38" s="56">
        <f t="shared" si="0"/>
        <v>9305325</v>
      </c>
      <c r="I38" s="56">
        <v>452923.3904</v>
      </c>
      <c r="J38" s="56">
        <v>460.124</v>
      </c>
      <c r="K38" s="56"/>
      <c r="L38" s="56">
        <f t="shared" si="1"/>
        <v>453383.5144</v>
      </c>
      <c r="M38" s="820">
        <v>5667293.93</v>
      </c>
      <c r="N38" s="678">
        <v>0.002914</v>
      </c>
      <c r="O38" s="678">
        <v>0</v>
      </c>
      <c r="P38" s="707"/>
      <c r="Q38"/>
      <c r="S38"/>
      <c r="W38"/>
    </row>
    <row r="39" spans="1:23" ht="15">
      <c r="A39" s="55"/>
      <c r="B39" s="818" t="s">
        <v>1685</v>
      </c>
      <c r="C39" s="56">
        <v>3253692.05</v>
      </c>
      <c r="D39" s="56"/>
      <c r="E39" s="56">
        <v>4488.18</v>
      </c>
      <c r="F39" s="56"/>
      <c r="G39" s="56"/>
      <c r="H39" s="56">
        <f t="shared" si="0"/>
        <v>3258180.23</v>
      </c>
      <c r="I39" s="56">
        <v>193001.584</v>
      </c>
      <c r="J39" s="56">
        <v>359.0544</v>
      </c>
      <c r="K39" s="56"/>
      <c r="L39" s="56">
        <f t="shared" si="1"/>
        <v>193360.6384</v>
      </c>
      <c r="M39" s="820">
        <v>2417007.98</v>
      </c>
      <c r="N39" s="678">
        <v>0.001243</v>
      </c>
      <c r="O39" s="678">
        <v>0</v>
      </c>
      <c r="P39" s="707"/>
      <c r="Q39"/>
      <c r="S39"/>
      <c r="W39"/>
    </row>
    <row r="40" spans="1:23" ht="15">
      <c r="A40" s="55"/>
      <c r="B40" s="818" t="s">
        <v>1686</v>
      </c>
      <c r="C40" s="56">
        <v>2960047.19</v>
      </c>
      <c r="D40" s="56"/>
      <c r="E40" s="56">
        <v>2951.22</v>
      </c>
      <c r="F40" s="56"/>
      <c r="G40" s="56"/>
      <c r="H40" s="56">
        <f t="shared" si="0"/>
        <v>2962998.41</v>
      </c>
      <c r="I40" s="56">
        <v>236803.7752</v>
      </c>
      <c r="J40" s="56">
        <v>236.0976</v>
      </c>
      <c r="K40" s="56"/>
      <c r="L40" s="56">
        <f t="shared" si="1"/>
        <v>237039.8728</v>
      </c>
      <c r="M40" s="820">
        <v>2962998.41</v>
      </c>
      <c r="N40" s="678">
        <v>0.001524</v>
      </c>
      <c r="O40" s="678">
        <v>0.005</v>
      </c>
      <c r="P40" s="707"/>
      <c r="Q40"/>
      <c r="S40"/>
      <c r="W40"/>
    </row>
    <row r="41" spans="1:23" ht="15">
      <c r="A41" s="55"/>
      <c r="B41" s="818" t="s">
        <v>1687</v>
      </c>
      <c r="C41" s="56">
        <v>0</v>
      </c>
      <c r="D41" s="56"/>
      <c r="E41" s="56">
        <v>0</v>
      </c>
      <c r="F41" s="56"/>
      <c r="G41" s="56"/>
      <c r="H41" s="56">
        <f t="shared" si="0"/>
        <v>0</v>
      </c>
      <c r="I41" s="56">
        <v>0</v>
      </c>
      <c r="J41" s="56">
        <v>0</v>
      </c>
      <c r="K41" s="56"/>
      <c r="L41" s="56">
        <f t="shared" si="1"/>
        <v>0</v>
      </c>
      <c r="M41" s="820">
        <v>0</v>
      </c>
      <c r="N41" s="678">
        <v>0</v>
      </c>
      <c r="O41" s="678">
        <v>0</v>
      </c>
      <c r="P41" s="707"/>
      <c r="Q41"/>
      <c r="S41"/>
      <c r="W41"/>
    </row>
    <row r="42" spans="1:23" ht="15">
      <c r="A42" s="55"/>
      <c r="B42" s="818" t="s">
        <v>1688</v>
      </c>
      <c r="C42" s="56">
        <v>371687.59</v>
      </c>
      <c r="D42" s="56"/>
      <c r="E42" s="56">
        <v>600.92</v>
      </c>
      <c r="F42" s="56"/>
      <c r="G42" s="56"/>
      <c r="H42" s="56">
        <f t="shared" si="0"/>
        <v>372288.51</v>
      </c>
      <c r="I42" s="56">
        <v>10045.612</v>
      </c>
      <c r="J42" s="56">
        <v>48.0736</v>
      </c>
      <c r="K42" s="56"/>
      <c r="L42" s="56">
        <f t="shared" si="1"/>
        <v>10093.685599999999</v>
      </c>
      <c r="M42" s="820">
        <v>126171.07</v>
      </c>
      <c r="N42" s="678">
        <v>6.5E-05</v>
      </c>
      <c r="O42" s="678">
        <v>0</v>
      </c>
      <c r="P42" s="707"/>
      <c r="Q42"/>
      <c r="S42"/>
      <c r="W42"/>
    </row>
    <row r="43" spans="1:23" ht="15">
      <c r="A43" s="55"/>
      <c r="B43" s="818" t="s">
        <v>1689</v>
      </c>
      <c r="C43" s="56">
        <v>8090.5</v>
      </c>
      <c r="D43" s="56"/>
      <c r="E43" s="56">
        <v>0</v>
      </c>
      <c r="F43" s="56"/>
      <c r="G43" s="56"/>
      <c r="H43" s="56">
        <f t="shared" si="0"/>
        <v>8090.5</v>
      </c>
      <c r="I43" s="56">
        <v>450.9024</v>
      </c>
      <c r="J43" s="56">
        <v>0</v>
      </c>
      <c r="K43" s="56"/>
      <c r="L43" s="56">
        <f t="shared" si="1"/>
        <v>450.9024</v>
      </c>
      <c r="M43" s="820">
        <v>5636.28</v>
      </c>
      <c r="N43" s="678">
        <v>3E-06</v>
      </c>
      <c r="O43" s="678">
        <v>0</v>
      </c>
      <c r="P43" s="707"/>
      <c r="Q43"/>
      <c r="S43"/>
      <c r="W43"/>
    </row>
    <row r="44" spans="1:23" ht="15">
      <c r="A44" s="55"/>
      <c r="B44" s="818" t="s">
        <v>1690</v>
      </c>
      <c r="C44" s="56">
        <v>275141.7</v>
      </c>
      <c r="D44" s="56"/>
      <c r="E44" s="56">
        <v>517.63</v>
      </c>
      <c r="F44" s="56"/>
      <c r="G44" s="56"/>
      <c r="H44" s="56">
        <f t="shared" si="0"/>
        <v>275659.33</v>
      </c>
      <c r="I44" s="56">
        <v>8287.3152</v>
      </c>
      <c r="J44" s="56">
        <v>41.4104</v>
      </c>
      <c r="K44" s="56"/>
      <c r="L44" s="56">
        <f t="shared" si="1"/>
        <v>8328.7256</v>
      </c>
      <c r="M44" s="820">
        <v>104109.07</v>
      </c>
      <c r="N44" s="678">
        <v>5.4E-05</v>
      </c>
      <c r="O44" s="678">
        <v>0.025</v>
      </c>
      <c r="P44" s="707"/>
      <c r="Q44"/>
      <c r="S44"/>
      <c r="W44"/>
    </row>
    <row r="45" spans="1:23" ht="15">
      <c r="A45" s="55"/>
      <c r="B45" s="818" t="s">
        <v>2049</v>
      </c>
      <c r="C45" s="56">
        <v>0</v>
      </c>
      <c r="D45" s="56"/>
      <c r="E45" s="56">
        <v>0</v>
      </c>
      <c r="F45" s="56"/>
      <c r="G45" s="56"/>
      <c r="H45" s="56">
        <f t="shared" si="0"/>
        <v>0</v>
      </c>
      <c r="I45" s="56">
        <v>0</v>
      </c>
      <c r="J45" s="56">
        <v>0</v>
      </c>
      <c r="K45" s="56"/>
      <c r="L45" s="56">
        <f t="shared" si="1"/>
        <v>0</v>
      </c>
      <c r="M45" s="820">
        <v>0</v>
      </c>
      <c r="N45" s="678">
        <v>0</v>
      </c>
      <c r="O45" s="678">
        <v>0</v>
      </c>
      <c r="P45" s="707"/>
      <c r="Q45"/>
      <c r="S45"/>
      <c r="W45"/>
    </row>
    <row r="46" spans="1:23" ht="15">
      <c r="A46" s="55"/>
      <c r="B46" s="818" t="s">
        <v>1691</v>
      </c>
      <c r="C46" s="56">
        <v>1500</v>
      </c>
      <c r="D46" s="56"/>
      <c r="E46" s="56">
        <v>4</v>
      </c>
      <c r="F46" s="56"/>
      <c r="G46" s="56"/>
      <c r="H46" s="56">
        <f t="shared" si="0"/>
        <v>1504</v>
      </c>
      <c r="I46" s="56">
        <v>0</v>
      </c>
      <c r="J46" s="56">
        <v>0.32</v>
      </c>
      <c r="K46" s="56"/>
      <c r="L46" s="56">
        <f t="shared" si="1"/>
        <v>0.32</v>
      </c>
      <c r="M46" s="820">
        <v>4</v>
      </c>
      <c r="N46" s="678">
        <v>0</v>
      </c>
      <c r="O46" s="678">
        <v>0</v>
      </c>
      <c r="P46" s="707"/>
      <c r="Q46"/>
      <c r="S46"/>
      <c r="W46"/>
    </row>
    <row r="47" spans="1:23" ht="15">
      <c r="A47" s="55"/>
      <c r="B47" s="818" t="s">
        <v>1692</v>
      </c>
      <c r="C47" s="56">
        <v>60498.71</v>
      </c>
      <c r="D47" s="56"/>
      <c r="E47" s="56">
        <v>0</v>
      </c>
      <c r="F47" s="56"/>
      <c r="G47" s="56"/>
      <c r="H47" s="56">
        <f t="shared" si="0"/>
        <v>60498.71</v>
      </c>
      <c r="I47" s="56">
        <v>1215.1904</v>
      </c>
      <c r="J47" s="56">
        <v>0</v>
      </c>
      <c r="K47" s="56"/>
      <c r="L47" s="56">
        <f t="shared" si="1"/>
        <v>1215.1904</v>
      </c>
      <c r="M47" s="820">
        <v>15189.88</v>
      </c>
      <c r="N47" s="678">
        <v>8E-06</v>
      </c>
      <c r="O47" s="678">
        <v>0</v>
      </c>
      <c r="P47" s="707"/>
      <c r="Q47"/>
      <c r="S47"/>
      <c r="W47"/>
    </row>
    <row r="48" spans="1:23" ht="15">
      <c r="A48" s="55"/>
      <c r="B48" s="818" t="s">
        <v>1693</v>
      </c>
      <c r="C48" s="56">
        <v>233514.36</v>
      </c>
      <c r="D48" s="56"/>
      <c r="E48" s="56">
        <v>132.68</v>
      </c>
      <c r="F48" s="56"/>
      <c r="G48" s="56"/>
      <c r="H48" s="56">
        <f t="shared" si="0"/>
        <v>233647.03999999998</v>
      </c>
      <c r="I48" s="56">
        <v>11275.2216</v>
      </c>
      <c r="J48" s="56">
        <v>10.6144</v>
      </c>
      <c r="K48" s="56"/>
      <c r="L48" s="56">
        <f t="shared" si="1"/>
        <v>11285.836000000001</v>
      </c>
      <c r="M48" s="820">
        <v>141072.95</v>
      </c>
      <c r="N48" s="678">
        <v>7.3E-05</v>
      </c>
      <c r="O48" s="678">
        <v>0</v>
      </c>
      <c r="P48" s="707"/>
      <c r="Q48"/>
      <c r="S48"/>
      <c r="W48"/>
    </row>
    <row r="49" spans="1:23" ht="15">
      <c r="A49" s="55"/>
      <c r="B49" s="818" t="s">
        <v>2050</v>
      </c>
      <c r="C49" s="56">
        <v>0</v>
      </c>
      <c r="D49" s="56"/>
      <c r="E49" s="56">
        <v>0</v>
      </c>
      <c r="F49" s="56"/>
      <c r="G49" s="56"/>
      <c r="H49" s="56">
        <f t="shared" si="0"/>
        <v>0</v>
      </c>
      <c r="I49" s="56">
        <v>0</v>
      </c>
      <c r="J49" s="56">
        <v>0</v>
      </c>
      <c r="K49" s="56"/>
      <c r="L49" s="56">
        <f t="shared" si="1"/>
        <v>0</v>
      </c>
      <c r="M49" s="820">
        <v>0</v>
      </c>
      <c r="N49" s="678">
        <v>0</v>
      </c>
      <c r="O49" s="678">
        <v>0</v>
      </c>
      <c r="P49" s="707"/>
      <c r="Q49"/>
      <c r="S49"/>
      <c r="W49"/>
    </row>
    <row r="50" spans="1:23" ht="15">
      <c r="A50" s="55"/>
      <c r="B50" s="818" t="s">
        <v>2051</v>
      </c>
      <c r="C50" s="56">
        <v>0</v>
      </c>
      <c r="D50" s="56"/>
      <c r="E50" s="56">
        <v>0</v>
      </c>
      <c r="F50" s="56"/>
      <c r="G50" s="56"/>
      <c r="H50" s="56">
        <f t="shared" si="0"/>
        <v>0</v>
      </c>
      <c r="I50" s="56">
        <v>0</v>
      </c>
      <c r="J50" s="56">
        <v>0</v>
      </c>
      <c r="K50" s="56"/>
      <c r="L50" s="56">
        <f t="shared" si="1"/>
        <v>0</v>
      </c>
      <c r="M50" s="820">
        <v>0</v>
      </c>
      <c r="N50" s="678">
        <v>0</v>
      </c>
      <c r="O50" s="678">
        <v>0</v>
      </c>
      <c r="P50" s="707"/>
      <c r="Q50"/>
      <c r="S50"/>
      <c r="W50"/>
    </row>
    <row r="51" spans="1:23" ht="15">
      <c r="A51" s="55"/>
      <c r="B51" s="818" t="s">
        <v>1694</v>
      </c>
      <c r="C51" s="56">
        <v>1500</v>
      </c>
      <c r="D51" s="56"/>
      <c r="E51" s="56">
        <v>0</v>
      </c>
      <c r="F51" s="56"/>
      <c r="G51" s="56"/>
      <c r="H51" s="56">
        <f t="shared" si="0"/>
        <v>1500</v>
      </c>
      <c r="I51" s="56">
        <v>84.1592</v>
      </c>
      <c r="J51" s="56">
        <v>0</v>
      </c>
      <c r="K51" s="56"/>
      <c r="L51" s="56">
        <f t="shared" si="1"/>
        <v>84.1592</v>
      </c>
      <c r="M51" s="820">
        <v>1051.99</v>
      </c>
      <c r="N51" s="678">
        <v>1E-06</v>
      </c>
      <c r="O51" s="678">
        <v>0</v>
      </c>
      <c r="P51" s="707"/>
      <c r="Q51"/>
      <c r="S51"/>
      <c r="W51"/>
    </row>
    <row r="52" spans="1:23" ht="15">
      <c r="A52" s="55"/>
      <c r="B52" s="818" t="s">
        <v>1695</v>
      </c>
      <c r="C52" s="56">
        <v>55580.71</v>
      </c>
      <c r="D52" s="56"/>
      <c r="E52" s="56">
        <v>55.58</v>
      </c>
      <c r="F52" s="56"/>
      <c r="G52" s="56"/>
      <c r="H52" s="56">
        <f t="shared" si="0"/>
        <v>55636.29</v>
      </c>
      <c r="I52" s="56">
        <v>1538.9592</v>
      </c>
      <c r="J52" s="56">
        <v>4.4464</v>
      </c>
      <c r="K52" s="56"/>
      <c r="L52" s="56">
        <f t="shared" si="1"/>
        <v>1543.4056</v>
      </c>
      <c r="M52" s="820">
        <v>19292.57</v>
      </c>
      <c r="N52" s="678">
        <v>1E-05</v>
      </c>
      <c r="O52" s="678">
        <v>0</v>
      </c>
      <c r="P52" s="707"/>
      <c r="Q52"/>
      <c r="S52"/>
      <c r="W52"/>
    </row>
    <row r="53" spans="1:23" ht="15">
      <c r="A53" s="55"/>
      <c r="B53" s="818" t="s">
        <v>1696</v>
      </c>
      <c r="C53" s="56">
        <v>493693.26</v>
      </c>
      <c r="D53" s="56"/>
      <c r="E53" s="56">
        <v>2684.55</v>
      </c>
      <c r="F53" s="56"/>
      <c r="G53" s="56"/>
      <c r="H53" s="56">
        <f t="shared" si="0"/>
        <v>496377.81</v>
      </c>
      <c r="I53" s="56">
        <v>14421.1192</v>
      </c>
      <c r="J53" s="56">
        <v>214.764</v>
      </c>
      <c r="K53" s="56"/>
      <c r="L53" s="56">
        <f t="shared" si="1"/>
        <v>14635.883199999998</v>
      </c>
      <c r="M53" s="820">
        <v>182948.54</v>
      </c>
      <c r="N53" s="678">
        <v>9.4E-05</v>
      </c>
      <c r="O53" s="678">
        <v>0.01</v>
      </c>
      <c r="P53" s="707"/>
      <c r="Q53"/>
      <c r="S53"/>
      <c r="W53"/>
    </row>
    <row r="54" spans="1:23" ht="15">
      <c r="A54" s="55"/>
      <c r="B54" s="819" t="s">
        <v>1697</v>
      </c>
      <c r="C54" s="56">
        <v>954521.34</v>
      </c>
      <c r="D54" s="56"/>
      <c r="E54" s="56">
        <v>1118.38</v>
      </c>
      <c r="F54" s="56"/>
      <c r="G54" s="56"/>
      <c r="H54" s="56">
        <f t="shared" si="0"/>
        <v>955639.72</v>
      </c>
      <c r="I54" s="56">
        <v>35345.6984</v>
      </c>
      <c r="J54" s="56">
        <v>89.4704</v>
      </c>
      <c r="K54" s="56"/>
      <c r="L54" s="56">
        <f t="shared" si="1"/>
        <v>35435.1688</v>
      </c>
      <c r="M54" s="820">
        <v>442939.61</v>
      </c>
      <c r="N54" s="678">
        <v>0.000228</v>
      </c>
      <c r="O54" s="678">
        <v>0</v>
      </c>
      <c r="P54" s="707"/>
      <c r="Q54"/>
      <c r="S54"/>
      <c r="W54"/>
    </row>
    <row r="55" spans="1:23" ht="15">
      <c r="A55" s="55"/>
      <c r="B55" s="819" t="s">
        <v>1698</v>
      </c>
      <c r="C55" s="56">
        <v>0</v>
      </c>
      <c r="D55" s="56"/>
      <c r="E55" s="56">
        <v>147.07</v>
      </c>
      <c r="F55" s="56"/>
      <c r="G55" s="56"/>
      <c r="H55" s="56">
        <f t="shared" si="0"/>
        <v>147.07</v>
      </c>
      <c r="I55" s="56">
        <v>0</v>
      </c>
      <c r="J55" s="56">
        <v>11.7656</v>
      </c>
      <c r="K55" s="56"/>
      <c r="L55" s="56">
        <f t="shared" si="1"/>
        <v>11.7656</v>
      </c>
      <c r="M55" s="820">
        <v>147.07</v>
      </c>
      <c r="N55" s="678">
        <v>0</v>
      </c>
      <c r="O55" s="678">
        <v>0</v>
      </c>
      <c r="P55" s="707"/>
      <c r="Q55"/>
      <c r="S55"/>
      <c r="W55"/>
    </row>
    <row r="56" spans="1:23" ht="15">
      <c r="A56" s="55"/>
      <c r="B56" s="819" t="s">
        <v>1699</v>
      </c>
      <c r="C56" s="56">
        <v>10908.37</v>
      </c>
      <c r="D56" s="56"/>
      <c r="E56" s="56">
        <v>0</v>
      </c>
      <c r="F56" s="56"/>
      <c r="G56" s="56"/>
      <c r="H56" s="56">
        <f t="shared" si="0"/>
        <v>10908.37</v>
      </c>
      <c r="I56" s="56">
        <v>376.9128</v>
      </c>
      <c r="J56" s="56">
        <v>0</v>
      </c>
      <c r="K56" s="56"/>
      <c r="L56" s="56">
        <f t="shared" si="1"/>
        <v>376.9128</v>
      </c>
      <c r="M56" s="820">
        <v>4711.41</v>
      </c>
      <c r="N56" s="678">
        <v>2E-06</v>
      </c>
      <c r="O56" s="678">
        <v>0</v>
      </c>
      <c r="P56" s="707"/>
      <c r="Q56"/>
      <c r="S56"/>
      <c r="W56"/>
    </row>
    <row r="57" spans="1:23" ht="15">
      <c r="A57" s="55"/>
      <c r="B57" s="819" t="s">
        <v>1700</v>
      </c>
      <c r="C57" s="56">
        <v>5000</v>
      </c>
      <c r="D57" s="56"/>
      <c r="E57" s="56">
        <v>0</v>
      </c>
      <c r="F57" s="56"/>
      <c r="G57" s="56"/>
      <c r="H57" s="56">
        <f t="shared" si="0"/>
        <v>5000</v>
      </c>
      <c r="I57" s="56">
        <v>0</v>
      </c>
      <c r="J57" s="56">
        <v>0</v>
      </c>
      <c r="K57" s="56"/>
      <c r="L57" s="56">
        <f t="shared" si="1"/>
        <v>0</v>
      </c>
      <c r="M57" s="820">
        <v>0</v>
      </c>
      <c r="N57" s="678">
        <v>0</v>
      </c>
      <c r="O57" s="678">
        <v>0</v>
      </c>
      <c r="P57" s="707"/>
      <c r="Q57"/>
      <c r="S57"/>
      <c r="W57"/>
    </row>
    <row r="58" spans="1:23" ht="15">
      <c r="A58" s="55"/>
      <c r="B58" s="819" t="s">
        <v>1701</v>
      </c>
      <c r="C58" s="56">
        <v>2273668.4</v>
      </c>
      <c r="D58" s="56"/>
      <c r="E58" s="56">
        <v>0</v>
      </c>
      <c r="F58" s="56"/>
      <c r="G58" s="56"/>
      <c r="H58" s="56">
        <f t="shared" si="0"/>
        <v>2273668.4</v>
      </c>
      <c r="I58" s="56">
        <v>181223.2504</v>
      </c>
      <c r="J58" s="56">
        <v>0</v>
      </c>
      <c r="K58" s="56"/>
      <c r="L58" s="56">
        <f t="shared" si="1"/>
        <v>181223.2504</v>
      </c>
      <c r="M58" s="820">
        <v>2265290.63</v>
      </c>
      <c r="N58" s="678">
        <v>0.001165</v>
      </c>
      <c r="O58" s="678">
        <v>0</v>
      </c>
      <c r="P58" s="707"/>
      <c r="Q58"/>
      <c r="S58"/>
      <c r="W58"/>
    </row>
    <row r="59" spans="1:23" ht="15">
      <c r="A59" s="55"/>
      <c r="B59" s="819" t="s">
        <v>1702</v>
      </c>
      <c r="C59" s="56">
        <v>39910579.89</v>
      </c>
      <c r="D59" s="56"/>
      <c r="E59" s="56">
        <v>1882.66</v>
      </c>
      <c r="F59" s="56"/>
      <c r="G59" s="56"/>
      <c r="H59" s="56">
        <f t="shared" si="0"/>
        <v>39912462.55</v>
      </c>
      <c r="I59" s="56">
        <v>1638196.7032</v>
      </c>
      <c r="J59" s="56">
        <v>150.6128</v>
      </c>
      <c r="K59" s="56"/>
      <c r="L59" s="56">
        <f t="shared" si="1"/>
        <v>1638347.316</v>
      </c>
      <c r="M59" s="820">
        <v>20479341.45</v>
      </c>
      <c r="N59" s="678">
        <v>0.010531</v>
      </c>
      <c r="O59" s="678">
        <v>0</v>
      </c>
      <c r="P59" s="707"/>
      <c r="Q59"/>
      <c r="S59"/>
      <c r="W59"/>
    </row>
    <row r="60" spans="1:23" ht="15">
      <c r="A60" s="55"/>
      <c r="B60" s="819" t="s">
        <v>1703</v>
      </c>
      <c r="C60" s="56">
        <v>599905.34</v>
      </c>
      <c r="D60" s="56"/>
      <c r="E60" s="56">
        <v>39293.4</v>
      </c>
      <c r="F60" s="56"/>
      <c r="G60" s="56"/>
      <c r="H60" s="56">
        <f t="shared" si="0"/>
        <v>639198.74</v>
      </c>
      <c r="I60" s="56">
        <v>16850.488</v>
      </c>
      <c r="J60" s="56">
        <v>3143.472</v>
      </c>
      <c r="K60" s="56"/>
      <c r="L60" s="56">
        <f t="shared" si="1"/>
        <v>19993.960000000003</v>
      </c>
      <c r="M60" s="820">
        <v>249924.5</v>
      </c>
      <c r="N60" s="678">
        <v>0.000129</v>
      </c>
      <c r="O60" s="678">
        <v>0</v>
      </c>
      <c r="P60" s="707"/>
      <c r="Q60"/>
      <c r="S60"/>
      <c r="W60"/>
    </row>
    <row r="61" spans="1:23" ht="15">
      <c r="A61" s="55"/>
      <c r="B61" s="819" t="s">
        <v>2052</v>
      </c>
      <c r="C61" s="56">
        <v>0</v>
      </c>
      <c r="D61" s="56"/>
      <c r="E61" s="56">
        <v>0</v>
      </c>
      <c r="F61" s="56"/>
      <c r="G61" s="56"/>
      <c r="H61" s="56">
        <f t="shared" si="0"/>
        <v>0</v>
      </c>
      <c r="I61" s="56">
        <v>0</v>
      </c>
      <c r="J61" s="56">
        <v>0</v>
      </c>
      <c r="K61" s="56"/>
      <c r="L61" s="56">
        <f t="shared" si="1"/>
        <v>0</v>
      </c>
      <c r="M61" s="820">
        <v>0</v>
      </c>
      <c r="N61" s="678">
        <v>0</v>
      </c>
      <c r="O61" s="678">
        <v>0</v>
      </c>
      <c r="P61" s="707"/>
      <c r="Q61"/>
      <c r="S61"/>
      <c r="W61"/>
    </row>
    <row r="62" spans="1:23" ht="15">
      <c r="A62" s="55"/>
      <c r="B62" s="819" t="s">
        <v>1704</v>
      </c>
      <c r="C62" s="56">
        <v>0</v>
      </c>
      <c r="D62" s="56"/>
      <c r="E62" s="56">
        <v>0.27</v>
      </c>
      <c r="F62" s="56"/>
      <c r="G62" s="56"/>
      <c r="H62" s="56">
        <f t="shared" si="0"/>
        <v>0.27</v>
      </c>
      <c r="I62" s="56">
        <v>0</v>
      </c>
      <c r="J62" s="56">
        <v>0.0216</v>
      </c>
      <c r="K62" s="56"/>
      <c r="L62" s="56">
        <f t="shared" si="1"/>
        <v>0.0216</v>
      </c>
      <c r="M62" s="821">
        <v>0.27</v>
      </c>
      <c r="N62" s="678">
        <v>0</v>
      </c>
      <c r="O62" s="678">
        <v>0</v>
      </c>
      <c r="P62" s="707"/>
      <c r="Q62"/>
      <c r="S62"/>
      <c r="W62"/>
    </row>
    <row r="63" spans="1:23" ht="15">
      <c r="A63" s="51" t="s">
        <v>181</v>
      </c>
      <c r="B63" s="57" t="s">
        <v>45</v>
      </c>
      <c r="C63" s="56">
        <f>SUM(C11:C62)</f>
        <v>3836000048.9900017</v>
      </c>
      <c r="D63" s="56"/>
      <c r="E63" s="56">
        <f>SUM(E11:E62)</f>
        <v>385299.26999999996</v>
      </c>
      <c r="F63" s="56"/>
      <c r="G63" s="56"/>
      <c r="H63" s="56">
        <f>SUM(H11:H62)</f>
        <v>3836385348.26</v>
      </c>
      <c r="I63" s="56">
        <f>SUM(I11:I62)</f>
        <v>155545642.61760002</v>
      </c>
      <c r="J63" s="56">
        <f>SUM(J11:J62)</f>
        <v>30823.9416</v>
      </c>
      <c r="K63" s="56"/>
      <c r="L63" s="56">
        <f>SUM(L11:L62)</f>
        <v>155576466.55920005</v>
      </c>
      <c r="M63" s="56">
        <f>SUM(M11:M62)</f>
        <v>1944705831.99</v>
      </c>
      <c r="N63" s="56">
        <f>SUM(N11:N62)</f>
        <v>0.9999989999999999</v>
      </c>
      <c r="O63" s="58"/>
      <c r="S63"/>
      <c r="W63"/>
    </row>
    <row r="64" spans="19:23" ht="15">
      <c r="S64"/>
      <c r="W64"/>
    </row>
    <row r="65" ht="15">
      <c r="S65"/>
    </row>
    <row r="66" ht="15">
      <c r="S66"/>
    </row>
    <row r="67" ht="15">
      <c r="S67"/>
    </row>
    <row r="68" ht="15">
      <c r="S68"/>
    </row>
    <row r="69" ht="15">
      <c r="S69"/>
    </row>
    <row r="70" ht="15">
      <c r="S70"/>
    </row>
    <row r="71" ht="15">
      <c r="S71"/>
    </row>
    <row r="72" ht="15">
      <c r="S72"/>
    </row>
    <row r="73" ht="15">
      <c r="S73"/>
    </row>
    <row r="74" ht="15">
      <c r="S74"/>
    </row>
    <row r="75" ht="15">
      <c r="S75"/>
    </row>
    <row r="76" ht="15">
      <c r="S76"/>
    </row>
  </sheetData>
  <mergeCells count="8">
    <mergeCell ref="N7:N9"/>
    <mergeCell ref="O7:O9"/>
    <mergeCell ref="C7:D8"/>
    <mergeCell ref="E7:F8"/>
    <mergeCell ref="G7:G9"/>
    <mergeCell ref="H7:H9"/>
    <mergeCell ref="I7:L8"/>
    <mergeCell ref="M7:M9"/>
  </mergeCells>
  <conditionalFormatting sqref="C10:M10">
    <cfRule type="cellIs" priority="1" dxfId="0" operator="lessThan" stopIfTrue="1">
      <formula>0</formula>
    </cfRule>
  </conditionalFormatting>
  <conditionalFormatting sqref="C11:O63">
    <cfRule type="cellIs" priority="4"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0" r:id="rId1"/>
  <headerFooter>
    <oddHeader>&amp;CEN
Annex IX</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323F-6D42-4257-89CA-BD7290CB0A6F}">
  <dimension ref="B1:D9"/>
  <sheetViews>
    <sheetView workbookViewId="0" topLeftCell="B1">
      <selection activeCell="D8" sqref="D8"/>
    </sheetView>
  </sheetViews>
  <sheetFormatPr defaultColWidth="9.140625" defaultRowHeight="15"/>
  <cols>
    <col min="1" max="1" width="9.140625" style="1" hidden="1" customWidth="1"/>
    <col min="2" max="2" width="9.140625" style="1" customWidth="1"/>
    <col min="3" max="3" width="55.28125" style="1" customWidth="1"/>
    <col min="4" max="4" width="22.00390625" style="1" customWidth="1"/>
    <col min="5" max="5" width="44.00390625" style="1" bestFit="1" customWidth="1"/>
    <col min="6" max="6" width="26.57421875" style="1" customWidth="1"/>
    <col min="7" max="7" width="44.00390625" style="1" bestFit="1" customWidth="1"/>
    <col min="8" max="8" width="16.57421875" style="1" customWidth="1"/>
    <col min="9" max="9" width="25.8515625" style="1" bestFit="1" customWidth="1"/>
    <col min="10" max="10" width="14.00390625" style="1" customWidth="1"/>
    <col min="11" max="11" width="25.8515625" style="1" bestFit="1" customWidth="1"/>
    <col min="12" max="16384" width="9.140625" style="1" customWidth="1"/>
  </cols>
  <sheetData>
    <row r="1" ht="18.75">
      <c r="C1" s="43"/>
    </row>
    <row r="3" ht="18.75">
      <c r="B3" s="43" t="s">
        <v>155</v>
      </c>
    </row>
    <row r="6" ht="15">
      <c r="D6" s="59" t="s">
        <v>7</v>
      </c>
    </row>
    <row r="7" spans="2:4" ht="15">
      <c r="B7" s="60">
        <v>1</v>
      </c>
      <c r="C7" s="61" t="s">
        <v>53</v>
      </c>
      <c r="D7" s="685">
        <v>2235154569.242</v>
      </c>
    </row>
    <row r="8" spans="2:4" ht="15">
      <c r="B8" s="60">
        <v>2</v>
      </c>
      <c r="C8" s="61" t="s">
        <v>182</v>
      </c>
      <c r="D8" s="679">
        <v>0.009817000000000128</v>
      </c>
    </row>
    <row r="9" spans="2:4" ht="30">
      <c r="B9" s="60">
        <v>3</v>
      </c>
      <c r="C9" s="61" t="s">
        <v>183</v>
      </c>
      <c r="D9" s="685">
        <v>21942512.406249</v>
      </c>
    </row>
  </sheetData>
  <conditionalFormatting sqref="D7:D9">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1200" verticalDpi="1200" orientation="landscape" paperSize="9" r:id="rId1"/>
  <headerFooter>
    <oddHeader>&amp;CEN
Annex IX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B0661-6464-41AC-8719-DC73376CE5E1}">
  <dimension ref="A1:H47"/>
  <sheetViews>
    <sheetView workbookViewId="0" topLeftCell="A1">
      <selection activeCell="D8" sqref="D8"/>
    </sheetView>
  </sheetViews>
  <sheetFormatPr defaultColWidth="9.140625" defaultRowHeight="15"/>
  <cols>
    <col min="1" max="1" width="0.9921875" style="3" customWidth="1"/>
    <col min="2" max="2" width="7.8515625" style="3" customWidth="1"/>
    <col min="3" max="3" width="64.421875" style="3" customWidth="1"/>
    <col min="4" max="4" width="16.7109375" style="3" customWidth="1"/>
    <col min="5" max="5" width="14.140625" style="3" customWidth="1"/>
    <col min="6" max="6" width="16.57421875" style="3" customWidth="1"/>
    <col min="7" max="7" width="9.140625" style="3" customWidth="1"/>
    <col min="8" max="8" width="15.00390625" style="3" bestFit="1" customWidth="1"/>
    <col min="9" max="16384" width="9.140625" style="3" customWidth="1"/>
  </cols>
  <sheetData>
    <row r="1" spans="1:6" ht="15">
      <c r="A1" s="2"/>
      <c r="B1" s="2"/>
      <c r="C1" s="2"/>
      <c r="D1" s="2"/>
      <c r="E1" s="2"/>
      <c r="F1" s="2"/>
    </row>
    <row r="2" spans="1:2" ht="15">
      <c r="A2" s="2"/>
      <c r="B2" s="4" t="s">
        <v>0</v>
      </c>
    </row>
    <row r="3" ht="15">
      <c r="A3" s="2"/>
    </row>
    <row r="4" ht="15">
      <c r="A4" s="2"/>
    </row>
    <row r="5" spans="1:6" ht="30">
      <c r="A5" s="2"/>
      <c r="B5" s="987"/>
      <c r="C5" s="988"/>
      <c r="D5" s="991" t="s">
        <v>5</v>
      </c>
      <c r="E5" s="991"/>
      <c r="F5" s="5" t="s">
        <v>6</v>
      </c>
    </row>
    <row r="6" spans="1:6" ht="15">
      <c r="A6" s="2"/>
      <c r="B6" s="987"/>
      <c r="C6" s="988"/>
      <c r="D6" s="5" t="s">
        <v>7</v>
      </c>
      <c r="E6" s="5" t="s">
        <v>8</v>
      </c>
      <c r="F6" s="5" t="s">
        <v>9</v>
      </c>
    </row>
    <row r="7" spans="1:8" ht="15">
      <c r="A7" s="2"/>
      <c r="B7" s="989"/>
      <c r="C7" s="990"/>
      <c r="D7" s="5" t="s">
        <v>2012</v>
      </c>
      <c r="E7" s="5" t="s">
        <v>1770</v>
      </c>
      <c r="F7" s="5" t="s">
        <v>2012</v>
      </c>
      <c r="H7" s="918"/>
    </row>
    <row r="8" spans="1:6" ht="15">
      <c r="A8" s="2"/>
      <c r="B8" s="5">
        <v>1</v>
      </c>
      <c r="C8" s="6" t="s">
        <v>11</v>
      </c>
      <c r="D8" s="673">
        <v>1958486032.36</v>
      </c>
      <c r="E8" s="673">
        <v>2049522298.26</v>
      </c>
      <c r="F8" s="673">
        <f>D8*8%</f>
        <v>156678882.58879998</v>
      </c>
    </row>
    <row r="9" spans="1:6" ht="15">
      <c r="A9" s="2"/>
      <c r="B9" s="5">
        <v>2</v>
      </c>
      <c r="C9" s="7" t="s">
        <v>12</v>
      </c>
      <c r="D9" s="673">
        <f>D8</f>
        <v>1958486032.36</v>
      </c>
      <c r="E9" s="673">
        <f>E8</f>
        <v>2049522298.26</v>
      </c>
      <c r="F9" s="673">
        <f aca="true" t="shared" si="0" ref="F9:F19">D9*8%</f>
        <v>156678882.58879998</v>
      </c>
    </row>
    <row r="10" spans="1:6" ht="15">
      <c r="A10" s="2"/>
      <c r="B10" s="5">
        <v>3</v>
      </c>
      <c r="C10" s="7" t="s">
        <v>13</v>
      </c>
      <c r="D10" s="673">
        <v>0</v>
      </c>
      <c r="E10" s="673">
        <v>0</v>
      </c>
      <c r="F10" s="673">
        <f t="shared" si="0"/>
        <v>0</v>
      </c>
    </row>
    <row r="11" spans="1:6" ht="15">
      <c r="A11" s="2"/>
      <c r="B11" s="5">
        <v>4</v>
      </c>
      <c r="C11" s="7" t="s">
        <v>14</v>
      </c>
      <c r="D11" s="673">
        <v>0</v>
      </c>
      <c r="E11" s="673">
        <v>0</v>
      </c>
      <c r="F11" s="673">
        <f t="shared" si="0"/>
        <v>0</v>
      </c>
    </row>
    <row r="12" spans="1:6" ht="15">
      <c r="A12" s="2"/>
      <c r="B12" s="5" t="s">
        <v>15</v>
      </c>
      <c r="C12" s="7" t="s">
        <v>16</v>
      </c>
      <c r="D12" s="673">
        <v>0</v>
      </c>
      <c r="E12" s="673">
        <v>0</v>
      </c>
      <c r="F12" s="673">
        <f t="shared" si="0"/>
        <v>0</v>
      </c>
    </row>
    <row r="13" spans="1:6" ht="15">
      <c r="A13" s="2"/>
      <c r="B13" s="5">
        <v>5</v>
      </c>
      <c r="C13" s="7" t="s">
        <v>17</v>
      </c>
      <c r="D13" s="673">
        <v>0</v>
      </c>
      <c r="E13" s="673">
        <v>0</v>
      </c>
      <c r="F13" s="673">
        <f t="shared" si="0"/>
        <v>0</v>
      </c>
    </row>
    <row r="14" spans="1:6" ht="15">
      <c r="A14" s="2"/>
      <c r="B14" s="5">
        <v>6</v>
      </c>
      <c r="C14" s="6" t="s">
        <v>18</v>
      </c>
      <c r="D14" s="673">
        <f>D15+D16+D17+D18+D19</f>
        <v>12168287.55</v>
      </c>
      <c r="E14" s="673">
        <f>E15+E16+E17+E18+E19</f>
        <v>12182198.119262</v>
      </c>
      <c r="F14" s="673">
        <f t="shared" si="0"/>
        <v>973463.0040000001</v>
      </c>
    </row>
    <row r="15" spans="1:6" ht="15">
      <c r="A15" s="2"/>
      <c r="B15" s="5">
        <v>7</v>
      </c>
      <c r="C15" s="7" t="s">
        <v>12</v>
      </c>
      <c r="D15" s="673">
        <v>9965114</v>
      </c>
      <c r="E15" s="673">
        <v>9954652.92</v>
      </c>
      <c r="F15" s="673">
        <f t="shared" si="0"/>
        <v>797209.12</v>
      </c>
    </row>
    <row r="16" spans="1:6" ht="15">
      <c r="A16" s="2"/>
      <c r="B16" s="5">
        <v>8</v>
      </c>
      <c r="C16" s="7" t="s">
        <v>19</v>
      </c>
      <c r="D16" s="673">
        <v>0</v>
      </c>
      <c r="E16" s="673">
        <v>0</v>
      </c>
      <c r="F16" s="673">
        <f t="shared" si="0"/>
        <v>0</v>
      </c>
    </row>
    <row r="17" spans="1:6" ht="15">
      <c r="A17" s="2"/>
      <c r="B17" s="5" t="s">
        <v>20</v>
      </c>
      <c r="C17" s="7" t="s">
        <v>21</v>
      </c>
      <c r="D17" s="673">
        <v>0</v>
      </c>
      <c r="E17" s="673">
        <v>0</v>
      </c>
      <c r="F17" s="673">
        <f t="shared" si="0"/>
        <v>0</v>
      </c>
    </row>
    <row r="18" spans="1:6" ht="15">
      <c r="A18" s="2"/>
      <c r="B18" s="5" t="s">
        <v>22</v>
      </c>
      <c r="C18" s="7" t="s">
        <v>23</v>
      </c>
      <c r="D18" s="673">
        <v>2203173.55</v>
      </c>
      <c r="E18" s="673">
        <v>2227545.199262</v>
      </c>
      <c r="F18" s="673">
        <f t="shared" si="0"/>
        <v>176253.884</v>
      </c>
    </row>
    <row r="19" spans="1:6" ht="15">
      <c r="A19" s="2"/>
      <c r="B19" s="5">
        <v>9</v>
      </c>
      <c r="C19" s="7" t="s">
        <v>24</v>
      </c>
      <c r="D19" s="673">
        <v>0</v>
      </c>
      <c r="E19" s="673">
        <v>0</v>
      </c>
      <c r="F19" s="673">
        <f t="shared" si="0"/>
        <v>0</v>
      </c>
    </row>
    <row r="20" spans="1:6" ht="15">
      <c r="A20" s="2"/>
      <c r="B20" s="5">
        <v>10</v>
      </c>
      <c r="C20" s="6" t="s">
        <v>25</v>
      </c>
      <c r="D20" s="674"/>
      <c r="E20" s="674"/>
      <c r="F20" s="8"/>
    </row>
    <row r="21" spans="1:6" ht="15">
      <c r="A21" s="2"/>
      <c r="B21" s="5">
        <v>11</v>
      </c>
      <c r="C21" s="6" t="s">
        <v>25</v>
      </c>
      <c r="D21" s="674"/>
      <c r="E21" s="674"/>
      <c r="F21" s="8"/>
    </row>
    <row r="22" spans="1:6" ht="15">
      <c r="A22" s="2"/>
      <c r="B22" s="5">
        <v>12</v>
      </c>
      <c r="C22" s="6" t="s">
        <v>25</v>
      </c>
      <c r="D22" s="674"/>
      <c r="E22" s="674"/>
      <c r="F22" s="8"/>
    </row>
    <row r="23" spans="1:6" ht="15">
      <c r="A23" s="2"/>
      <c r="B23" s="5">
        <v>13</v>
      </c>
      <c r="C23" s="6" t="s">
        <v>25</v>
      </c>
      <c r="D23" s="674"/>
      <c r="E23" s="674"/>
      <c r="F23" s="8"/>
    </row>
    <row r="24" spans="1:6" ht="15">
      <c r="A24" s="2"/>
      <c r="B24" s="5">
        <v>14</v>
      </c>
      <c r="C24" s="6" t="s">
        <v>25</v>
      </c>
      <c r="D24" s="674"/>
      <c r="E24" s="674"/>
      <c r="F24" s="8"/>
    </row>
    <row r="25" spans="1:6" ht="15">
      <c r="A25" s="2"/>
      <c r="B25" s="5">
        <v>15</v>
      </c>
      <c r="C25" s="6" t="s">
        <v>26</v>
      </c>
      <c r="D25" s="673">
        <v>0</v>
      </c>
      <c r="E25" s="673">
        <v>0</v>
      </c>
      <c r="F25" s="673">
        <f aca="true" t="shared" si="1" ref="F25:F31">D25*8%</f>
        <v>0</v>
      </c>
    </row>
    <row r="26" spans="1:6" ht="15" customHeight="1">
      <c r="A26" s="2"/>
      <c r="B26" s="5">
        <v>16</v>
      </c>
      <c r="C26" s="6" t="s">
        <v>27</v>
      </c>
      <c r="D26" s="673">
        <v>0</v>
      </c>
      <c r="E26" s="673">
        <v>0</v>
      </c>
      <c r="F26" s="673">
        <f t="shared" si="1"/>
        <v>0</v>
      </c>
    </row>
    <row r="27" spans="1:6" ht="15">
      <c r="A27" s="2"/>
      <c r="B27" s="5">
        <v>17</v>
      </c>
      <c r="C27" s="7" t="s">
        <v>28</v>
      </c>
      <c r="D27" s="673">
        <v>0</v>
      </c>
      <c r="E27" s="673">
        <v>0</v>
      </c>
      <c r="F27" s="673">
        <f t="shared" si="1"/>
        <v>0</v>
      </c>
    </row>
    <row r="28" spans="1:6" ht="15">
      <c r="A28" s="2"/>
      <c r="B28" s="5">
        <v>18</v>
      </c>
      <c r="C28" s="7" t="s">
        <v>29</v>
      </c>
      <c r="D28" s="673">
        <v>0</v>
      </c>
      <c r="E28" s="673">
        <v>0</v>
      </c>
      <c r="F28" s="673">
        <f t="shared" si="1"/>
        <v>0</v>
      </c>
    </row>
    <row r="29" spans="1:6" ht="15">
      <c r="A29" s="2"/>
      <c r="B29" s="5">
        <v>19</v>
      </c>
      <c r="C29" s="7" t="s">
        <v>30</v>
      </c>
      <c r="D29" s="673">
        <v>0</v>
      </c>
      <c r="E29" s="673">
        <v>0</v>
      </c>
      <c r="F29" s="673">
        <f t="shared" si="1"/>
        <v>0</v>
      </c>
    </row>
    <row r="30" spans="1:6" ht="15">
      <c r="A30" s="2"/>
      <c r="B30" s="5" t="s">
        <v>31</v>
      </c>
      <c r="C30" s="7" t="s">
        <v>32</v>
      </c>
      <c r="D30" s="673">
        <v>0</v>
      </c>
      <c r="E30" s="673">
        <v>0</v>
      </c>
      <c r="F30" s="673">
        <f t="shared" si="1"/>
        <v>0</v>
      </c>
    </row>
    <row r="31" spans="1:6" ht="15">
      <c r="A31" s="2"/>
      <c r="B31" s="5">
        <v>20</v>
      </c>
      <c r="C31" s="6" t="s">
        <v>33</v>
      </c>
      <c r="D31" s="673">
        <v>5062869.957</v>
      </c>
      <c r="E31" s="673">
        <v>19064646.396</v>
      </c>
      <c r="F31" s="673">
        <f t="shared" si="1"/>
        <v>405029.59656000003</v>
      </c>
    </row>
    <row r="32" spans="1:6" ht="15">
      <c r="A32" s="2"/>
      <c r="B32" s="5">
        <v>21</v>
      </c>
      <c r="C32" s="7" t="s">
        <v>12</v>
      </c>
      <c r="D32" s="673">
        <f>D31</f>
        <v>5062869.957</v>
      </c>
      <c r="E32" s="673">
        <f>E31</f>
        <v>19064646.396</v>
      </c>
      <c r="F32" s="673">
        <f>D32*8%</f>
        <v>405029.59656000003</v>
      </c>
    </row>
    <row r="33" spans="1:6" ht="15">
      <c r="A33" s="2"/>
      <c r="B33" s="5">
        <v>22</v>
      </c>
      <c r="C33" s="7" t="s">
        <v>34</v>
      </c>
      <c r="D33" s="673">
        <v>0</v>
      </c>
      <c r="E33" s="673">
        <v>0</v>
      </c>
      <c r="F33" s="6"/>
    </row>
    <row r="34" spans="1:6" ht="15">
      <c r="A34" s="2"/>
      <c r="B34" s="5" t="s">
        <v>35</v>
      </c>
      <c r="C34" s="6" t="s">
        <v>36</v>
      </c>
      <c r="D34" s="673">
        <v>0</v>
      </c>
      <c r="E34" s="673">
        <v>0</v>
      </c>
      <c r="F34" s="6"/>
    </row>
    <row r="35" spans="1:6" ht="15">
      <c r="A35" s="2"/>
      <c r="B35" s="5">
        <v>23</v>
      </c>
      <c r="C35" s="6" t="s">
        <v>37</v>
      </c>
      <c r="D35" s="674">
        <v>259437379.375</v>
      </c>
      <c r="E35" s="674">
        <v>197919804.461275</v>
      </c>
      <c r="F35" s="674">
        <f aca="true" t="shared" si="2" ref="F35:F39">D35*8%</f>
        <v>20754990.35</v>
      </c>
    </row>
    <row r="36" spans="1:6" ht="15">
      <c r="A36" s="2"/>
      <c r="B36" s="5" t="s">
        <v>38</v>
      </c>
      <c r="C36" s="6" t="s">
        <v>39</v>
      </c>
      <c r="D36" s="673">
        <f>D35</f>
        <v>259437379.375</v>
      </c>
      <c r="E36" s="673">
        <f>E35</f>
        <v>197919804.461275</v>
      </c>
      <c r="F36" s="673">
        <f t="shared" si="2"/>
        <v>20754990.35</v>
      </c>
    </row>
    <row r="37" spans="1:6" ht="15">
      <c r="A37" s="2"/>
      <c r="B37" s="5" t="s">
        <v>40</v>
      </c>
      <c r="C37" s="6" t="s">
        <v>41</v>
      </c>
      <c r="D37" s="673">
        <v>0</v>
      </c>
      <c r="E37" s="673">
        <v>0</v>
      </c>
      <c r="F37" s="673">
        <f t="shared" si="2"/>
        <v>0</v>
      </c>
    </row>
    <row r="38" spans="1:6" ht="15">
      <c r="A38" s="2"/>
      <c r="B38" s="5" t="s">
        <v>42</v>
      </c>
      <c r="C38" s="6" t="s">
        <v>43</v>
      </c>
      <c r="D38" s="673">
        <v>0</v>
      </c>
      <c r="E38" s="673">
        <v>0</v>
      </c>
      <c r="F38" s="673">
        <f t="shared" si="2"/>
        <v>0</v>
      </c>
    </row>
    <row r="39" spans="1:6" ht="30">
      <c r="A39" s="2"/>
      <c r="B39" s="5">
        <v>24</v>
      </c>
      <c r="C39" s="6" t="s">
        <v>44</v>
      </c>
      <c r="D39" s="673">
        <v>0</v>
      </c>
      <c r="E39" s="673">
        <v>0</v>
      </c>
      <c r="F39" s="673">
        <f t="shared" si="2"/>
        <v>0</v>
      </c>
    </row>
    <row r="40" spans="1:6" ht="15">
      <c r="A40" s="2"/>
      <c r="B40" s="5">
        <v>25</v>
      </c>
      <c r="C40" s="6" t="s">
        <v>25</v>
      </c>
      <c r="D40" s="674"/>
      <c r="E40" s="674"/>
      <c r="F40" s="8"/>
    </row>
    <row r="41" spans="1:6" ht="15">
      <c r="A41" s="2"/>
      <c r="B41" s="5">
        <v>26</v>
      </c>
      <c r="C41" s="6" t="s">
        <v>25</v>
      </c>
      <c r="D41" s="674"/>
      <c r="E41" s="674"/>
      <c r="F41" s="8"/>
    </row>
    <row r="42" spans="1:6" ht="15">
      <c r="A42" s="2"/>
      <c r="B42" s="5">
        <v>27</v>
      </c>
      <c r="C42" s="6" t="s">
        <v>25</v>
      </c>
      <c r="D42" s="674"/>
      <c r="E42" s="674"/>
      <c r="F42" s="8"/>
    </row>
    <row r="43" spans="1:6" ht="15">
      <c r="A43" s="2"/>
      <c r="B43" s="5">
        <v>28</v>
      </c>
      <c r="C43" s="6" t="s">
        <v>1768</v>
      </c>
      <c r="D43" s="674"/>
      <c r="E43" s="674"/>
      <c r="F43" s="8"/>
    </row>
    <row r="44" spans="1:6" ht="15">
      <c r="A44" s="2"/>
      <c r="B44" s="9">
        <v>29</v>
      </c>
      <c r="C44" s="10" t="s">
        <v>45</v>
      </c>
      <c r="D44" s="675">
        <f>D8+D14+D25+D26+D31+D34+D35</f>
        <v>2235154569.2419996</v>
      </c>
      <c r="E44" s="675">
        <f>E8+E14+E25+E26+E31+E35</f>
        <v>2278688947.236537</v>
      </c>
      <c r="F44" s="675">
        <f aca="true" t="shared" si="3" ref="F44">D44*8%</f>
        <v>178812365.53936</v>
      </c>
    </row>
    <row r="47" ht="15">
      <c r="E47" s="919"/>
    </row>
  </sheetData>
  <mergeCells count="2">
    <mergeCell ref="B5:C7"/>
    <mergeCell ref="D5:E5"/>
  </mergeCells>
  <printOptions/>
  <pageMargins left="0.7" right="0.7" top="0.75" bottom="0.75" header="0.3" footer="0.3"/>
  <pageSetup horizontalDpi="600" verticalDpi="600" orientation="landscape" paperSize="9" r:id="rId1"/>
  <headerFooter>
    <oddHeader>&amp;CEN
Annex 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28FC-53AA-4EE1-BC38-AD48F3D18699}">
  <sheetPr>
    <pageSetUpPr fitToPage="1"/>
  </sheetPr>
  <dimension ref="B2:I21"/>
  <sheetViews>
    <sheetView workbookViewId="0" topLeftCell="B1">
      <selection activeCell="L13" sqref="L13"/>
    </sheetView>
  </sheetViews>
  <sheetFormatPr defaultColWidth="9.140625" defaultRowHeight="15"/>
  <cols>
    <col min="1" max="2" width="9.140625" style="1" customWidth="1"/>
    <col min="3" max="3" width="63.140625" style="1" customWidth="1"/>
    <col min="4" max="4" width="17.8515625" style="1" customWidth="1"/>
    <col min="5" max="16384" width="9.140625" style="1" customWidth="1"/>
  </cols>
  <sheetData>
    <row r="2" spans="2:4" ht="18.75" customHeight="1">
      <c r="B2" s="148" t="s">
        <v>478</v>
      </c>
      <c r="C2" s="149"/>
      <c r="D2" s="149"/>
    </row>
    <row r="3" spans="2:4" ht="15" customHeight="1">
      <c r="B3" s="149"/>
      <c r="C3" s="149"/>
      <c r="D3" s="149"/>
    </row>
    <row r="5" spans="2:4" ht="15">
      <c r="B5" s="27"/>
      <c r="C5" s="27"/>
      <c r="D5" s="150" t="s">
        <v>7</v>
      </c>
    </row>
    <row r="6" spans="2:4" ht="15">
      <c r="B6" s="27"/>
      <c r="C6" s="27"/>
      <c r="D6" s="75" t="s">
        <v>482</v>
      </c>
    </row>
    <row r="7" spans="2:6" ht="15">
      <c r="B7" s="151">
        <v>1</v>
      </c>
      <c r="C7" s="20" t="s">
        <v>483</v>
      </c>
      <c r="D7" s="783">
        <v>6090540453.4</v>
      </c>
      <c r="E7" s="153"/>
      <c r="F7" s="24"/>
    </row>
    <row r="8" spans="2:9" ht="30">
      <c r="B8" s="19">
        <v>2</v>
      </c>
      <c r="C8" s="20" t="s">
        <v>484</v>
      </c>
      <c r="D8" s="783">
        <v>0</v>
      </c>
      <c r="E8" s="153"/>
      <c r="F8" s="24"/>
      <c r="I8" s="921"/>
    </row>
    <row r="9" spans="2:4" ht="30">
      <c r="B9" s="19">
        <v>3</v>
      </c>
      <c r="C9" s="20" t="s">
        <v>485</v>
      </c>
      <c r="D9" s="686">
        <v>0</v>
      </c>
    </row>
    <row r="10" spans="2:4" ht="30">
      <c r="B10" s="19">
        <v>4</v>
      </c>
      <c r="C10" s="44" t="s">
        <v>486</v>
      </c>
      <c r="D10" s="686">
        <v>0</v>
      </c>
    </row>
    <row r="11" spans="2:4" ht="46.5" customHeight="1">
      <c r="B11" s="19">
        <v>5</v>
      </c>
      <c r="C11" s="6" t="s">
        <v>487</v>
      </c>
      <c r="D11" s="686">
        <v>0</v>
      </c>
    </row>
    <row r="12" spans="2:4" ht="30">
      <c r="B12" s="19">
        <v>6</v>
      </c>
      <c r="C12" s="20" t="s">
        <v>488</v>
      </c>
      <c r="D12" s="686">
        <v>0</v>
      </c>
    </row>
    <row r="13" spans="2:4" ht="15">
      <c r="B13" s="19">
        <v>7</v>
      </c>
      <c r="C13" s="20" t="s">
        <v>489</v>
      </c>
      <c r="D13" s="686">
        <v>0</v>
      </c>
    </row>
    <row r="14" spans="2:4" ht="15">
      <c r="B14" s="19">
        <v>8</v>
      </c>
      <c r="C14" s="20" t="s">
        <v>490</v>
      </c>
      <c r="D14" s="686">
        <v>9691401.35</v>
      </c>
    </row>
    <row r="15" spans="2:4" ht="15">
      <c r="B15" s="19">
        <v>9</v>
      </c>
      <c r="C15" s="20" t="s">
        <v>491</v>
      </c>
      <c r="D15" s="686">
        <v>161053.74</v>
      </c>
    </row>
    <row r="16" spans="2:4" ht="30">
      <c r="B16" s="19">
        <v>10</v>
      </c>
      <c r="C16" s="20" t="s">
        <v>492</v>
      </c>
      <c r="D16" s="686">
        <v>140980751.148</v>
      </c>
    </row>
    <row r="17" spans="2:4" ht="30">
      <c r="B17" s="19">
        <v>11</v>
      </c>
      <c r="C17" s="6" t="s">
        <v>493</v>
      </c>
      <c r="D17" s="686">
        <v>0</v>
      </c>
    </row>
    <row r="18" spans="2:4" ht="30">
      <c r="B18" s="19" t="s">
        <v>494</v>
      </c>
      <c r="C18" s="6" t="s">
        <v>495</v>
      </c>
      <c r="D18" s="686">
        <v>0</v>
      </c>
    </row>
    <row r="19" spans="2:4" ht="30">
      <c r="B19" s="19" t="s">
        <v>496</v>
      </c>
      <c r="C19" s="6" t="s">
        <v>497</v>
      </c>
      <c r="D19" s="686">
        <v>0</v>
      </c>
    </row>
    <row r="20" spans="2:4" ht="15">
      <c r="B20" s="19">
        <v>12</v>
      </c>
      <c r="C20" s="20" t="s">
        <v>498</v>
      </c>
      <c r="D20" s="686">
        <f>D21-SUM(D7:D19)</f>
        <v>-141365201.01000023</v>
      </c>
    </row>
    <row r="21" spans="2:4" ht="15">
      <c r="B21" s="19">
        <v>13</v>
      </c>
      <c r="C21" s="137" t="s">
        <v>499</v>
      </c>
      <c r="D21" s="686">
        <f>'EU LR2'!D54</f>
        <v>6100008458.627999</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XI</oddHeader>
    <oddFooter>&amp;C1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C0FE-35FE-4C4C-BAC0-58F3A696D68F}">
  <sheetPr>
    <pageSetUpPr fitToPage="1"/>
  </sheetPr>
  <dimension ref="A2:M72"/>
  <sheetViews>
    <sheetView workbookViewId="0" topLeftCell="A38">
      <selection activeCell="K70" sqref="K70"/>
    </sheetView>
  </sheetViews>
  <sheetFormatPr defaultColWidth="9.140625" defaultRowHeight="15"/>
  <cols>
    <col min="1" max="1" width="9.140625" style="1" customWidth="1"/>
    <col min="2" max="2" width="8.57421875" style="87" customWidth="1"/>
    <col min="3" max="3" width="71.8515625" style="1" customWidth="1"/>
    <col min="4" max="4" width="17.140625" style="1" customWidth="1"/>
    <col min="5" max="5" width="17.57421875" style="1" customWidth="1"/>
    <col min="6" max="7" width="11.421875" style="1" bestFit="1" customWidth="1"/>
    <col min="8" max="16384" width="9.140625" style="1" customWidth="1"/>
  </cols>
  <sheetData>
    <row r="2" spans="1:2" ht="18.75">
      <c r="A2" s="157"/>
      <c r="B2" s="148" t="s">
        <v>479</v>
      </c>
    </row>
    <row r="4" spans="3:5" ht="15">
      <c r="C4" s="158"/>
      <c r="D4" s="1071" t="s">
        <v>500</v>
      </c>
      <c r="E4" s="1071"/>
    </row>
    <row r="5" spans="2:5" ht="15">
      <c r="B5" s="1072"/>
      <c r="C5" s="1073"/>
      <c r="D5" s="142" t="s">
        <v>7</v>
      </c>
      <c r="E5" s="142" t="s">
        <v>8</v>
      </c>
    </row>
    <row r="6" spans="2:5" ht="15">
      <c r="B6" s="1074"/>
      <c r="C6" s="1075"/>
      <c r="D6" s="142" t="s">
        <v>2012</v>
      </c>
      <c r="E6" s="142" t="s">
        <v>1770</v>
      </c>
    </row>
    <row r="7" spans="2:5" ht="15">
      <c r="B7" s="1068" t="s">
        <v>501</v>
      </c>
      <c r="C7" s="1069"/>
      <c r="D7" s="1069"/>
      <c r="E7" s="1070"/>
    </row>
    <row r="8" spans="2:5" ht="15">
      <c r="B8" s="142">
        <v>1</v>
      </c>
      <c r="C8" s="6" t="s">
        <v>502</v>
      </c>
      <c r="D8" s="686">
        <v>5949062593.48</v>
      </c>
      <c r="E8" s="686">
        <v>6004327864.54</v>
      </c>
    </row>
    <row r="9" spans="2:8" ht="30">
      <c r="B9" s="78">
        <v>2</v>
      </c>
      <c r="C9" s="6" t="s">
        <v>503</v>
      </c>
      <c r="D9" s="686">
        <v>0</v>
      </c>
      <c r="E9" s="686">
        <v>0</v>
      </c>
      <c r="H9" s="921" t="s">
        <v>2037</v>
      </c>
    </row>
    <row r="10" spans="2:5" ht="30">
      <c r="B10" s="78">
        <v>3</v>
      </c>
      <c r="C10" s="6" t="s">
        <v>504</v>
      </c>
      <c r="D10" s="686">
        <v>0</v>
      </c>
      <c r="E10" s="686">
        <v>0</v>
      </c>
    </row>
    <row r="11" spans="2:5" ht="30">
      <c r="B11" s="78">
        <v>4</v>
      </c>
      <c r="C11" s="6" t="s">
        <v>505</v>
      </c>
      <c r="D11" s="686">
        <v>0</v>
      </c>
      <c r="E11" s="686">
        <v>0</v>
      </c>
    </row>
    <row r="12" spans="2:5" ht="15">
      <c r="B12" s="78">
        <v>5</v>
      </c>
      <c r="C12" s="159" t="s">
        <v>506</v>
      </c>
      <c r="D12" s="686">
        <v>0</v>
      </c>
      <c r="E12" s="686">
        <v>0</v>
      </c>
    </row>
    <row r="13" spans="2:9" ht="15">
      <c r="B13" s="142">
        <v>6</v>
      </c>
      <c r="C13" s="6" t="s">
        <v>507</v>
      </c>
      <c r="D13" s="686">
        <v>0</v>
      </c>
      <c r="E13" s="686">
        <v>0</v>
      </c>
      <c r="I13" s="1">
        <v>0</v>
      </c>
    </row>
    <row r="14" spans="2:5" ht="15">
      <c r="B14" s="160">
        <v>7</v>
      </c>
      <c r="C14" s="161" t="s">
        <v>508</v>
      </c>
      <c r="D14" s="687">
        <f>SUM(D8:D13)</f>
        <v>5949062593.48</v>
      </c>
      <c r="E14" s="687">
        <f>SUM(E8:E13)</f>
        <v>6004327864.54</v>
      </c>
    </row>
    <row r="15" spans="2:5" ht="15">
      <c r="B15" s="1068" t="s">
        <v>509</v>
      </c>
      <c r="C15" s="1069"/>
      <c r="D15" s="1069"/>
      <c r="E15" s="1070"/>
    </row>
    <row r="16" spans="2:5" ht="30">
      <c r="B16" s="5">
        <v>8</v>
      </c>
      <c r="C16" s="162" t="s">
        <v>510</v>
      </c>
      <c r="D16" s="686">
        <v>0</v>
      </c>
      <c r="E16" s="686">
        <v>0</v>
      </c>
    </row>
    <row r="17" spans="2:5" ht="30">
      <c r="B17" s="5" t="s">
        <v>511</v>
      </c>
      <c r="C17" s="163" t="s">
        <v>512</v>
      </c>
      <c r="D17" s="686">
        <v>0</v>
      </c>
      <c r="E17" s="686">
        <v>0</v>
      </c>
    </row>
    <row r="18" spans="2:5" ht="30">
      <c r="B18" s="5">
        <v>9</v>
      </c>
      <c r="C18" s="6" t="s">
        <v>513</v>
      </c>
      <c r="D18" s="686">
        <v>0</v>
      </c>
      <c r="E18" s="686">
        <v>0</v>
      </c>
    </row>
    <row r="19" spans="2:7" ht="30">
      <c r="B19" s="5" t="s">
        <v>437</v>
      </c>
      <c r="C19" s="164" t="s">
        <v>514</v>
      </c>
      <c r="D19" s="686">
        <v>0</v>
      </c>
      <c r="E19" s="686">
        <v>0</v>
      </c>
      <c r="F19" s="680"/>
      <c r="G19" s="680"/>
    </row>
    <row r="20" spans="2:5" ht="15">
      <c r="B20" s="5" t="s">
        <v>439</v>
      </c>
      <c r="C20" s="164" t="s">
        <v>515</v>
      </c>
      <c r="D20" s="686">
        <v>9804060.26</v>
      </c>
      <c r="E20" s="680">
        <v>9753800.98</v>
      </c>
    </row>
    <row r="21" spans="2:5" ht="15">
      <c r="B21" s="165">
        <v>10</v>
      </c>
      <c r="C21" s="136" t="s">
        <v>516</v>
      </c>
      <c r="D21" s="686">
        <v>0</v>
      </c>
      <c r="E21" s="686">
        <v>0</v>
      </c>
    </row>
    <row r="22" spans="2:5" ht="30">
      <c r="B22" s="165" t="s">
        <v>517</v>
      </c>
      <c r="C22" s="7" t="s">
        <v>518</v>
      </c>
      <c r="D22" s="686">
        <v>0</v>
      </c>
      <c r="E22" s="686">
        <v>0</v>
      </c>
    </row>
    <row r="23" spans="2:5" ht="30">
      <c r="B23" s="165" t="s">
        <v>519</v>
      </c>
      <c r="C23" s="166" t="s">
        <v>520</v>
      </c>
      <c r="D23" s="686">
        <v>0</v>
      </c>
      <c r="E23" s="686">
        <v>0</v>
      </c>
    </row>
    <row r="24" spans="2:5" ht="15">
      <c r="B24" s="5">
        <v>11</v>
      </c>
      <c r="C24" s="6" t="s">
        <v>521</v>
      </c>
      <c r="D24" s="686">
        <v>0</v>
      </c>
      <c r="E24" s="686">
        <v>0</v>
      </c>
    </row>
    <row r="25" spans="2:5" ht="30">
      <c r="B25" s="5">
        <v>12</v>
      </c>
      <c r="C25" s="6" t="s">
        <v>522</v>
      </c>
      <c r="D25" s="686">
        <v>0</v>
      </c>
      <c r="E25" s="686">
        <v>0</v>
      </c>
    </row>
    <row r="26" spans="2:5" ht="15">
      <c r="B26" s="167">
        <v>13</v>
      </c>
      <c r="C26" s="168" t="s">
        <v>523</v>
      </c>
      <c r="D26" s="687">
        <f>SUM(D16:D25)</f>
        <v>9804060.26</v>
      </c>
      <c r="E26" s="687">
        <f>SUM(E16:E25)</f>
        <v>9753800.98</v>
      </c>
    </row>
    <row r="27" spans="2:5" ht="15">
      <c r="B27" s="1076" t="s">
        <v>524</v>
      </c>
      <c r="C27" s="1077"/>
      <c r="D27" s="1077"/>
      <c r="E27" s="1078"/>
    </row>
    <row r="28" spans="2:5" ht="30">
      <c r="B28" s="142">
        <v>14</v>
      </c>
      <c r="C28" s="6" t="s">
        <v>525</v>
      </c>
      <c r="D28" s="686">
        <v>0</v>
      </c>
      <c r="E28" s="686">
        <v>0</v>
      </c>
    </row>
    <row r="29" spans="2:5" ht="15">
      <c r="B29" s="142">
        <v>15</v>
      </c>
      <c r="C29" s="6" t="s">
        <v>526</v>
      </c>
      <c r="D29" s="686">
        <v>161053.74</v>
      </c>
      <c r="E29" s="686">
        <v>200851.94</v>
      </c>
    </row>
    <row r="30" spans="2:5" ht="15">
      <c r="B30" s="142">
        <v>16</v>
      </c>
      <c r="C30" s="6" t="s">
        <v>527</v>
      </c>
      <c r="D30" s="686">
        <v>0</v>
      </c>
      <c r="E30" s="686">
        <v>0</v>
      </c>
    </row>
    <row r="31" spans="2:5" ht="30">
      <c r="B31" s="5" t="s">
        <v>528</v>
      </c>
      <c r="C31" s="6" t="s">
        <v>529</v>
      </c>
      <c r="D31" s="686">
        <v>0</v>
      </c>
      <c r="E31" s="686">
        <v>0</v>
      </c>
    </row>
    <row r="32" spans="2:5" ht="15">
      <c r="B32" s="5">
        <v>17</v>
      </c>
      <c r="C32" s="6" t="s">
        <v>530</v>
      </c>
      <c r="D32" s="686">
        <v>0</v>
      </c>
      <c r="E32" s="686">
        <v>0</v>
      </c>
    </row>
    <row r="33" spans="2:5" ht="15">
      <c r="B33" s="5" t="s">
        <v>531</v>
      </c>
      <c r="C33" s="6" t="s">
        <v>532</v>
      </c>
      <c r="D33" s="686">
        <v>0</v>
      </c>
      <c r="E33" s="686">
        <v>0</v>
      </c>
    </row>
    <row r="34" spans="2:5" ht="15">
      <c r="B34" s="167">
        <v>18</v>
      </c>
      <c r="C34" s="168" t="s">
        <v>533</v>
      </c>
      <c r="D34" s="687">
        <f>SUM(D28:D33)</f>
        <v>161053.74</v>
      </c>
      <c r="E34" s="687">
        <f>SUM(E28:E33)</f>
        <v>200851.94</v>
      </c>
    </row>
    <row r="35" spans="2:5" ht="15">
      <c r="B35" s="1068" t="s">
        <v>534</v>
      </c>
      <c r="C35" s="1069"/>
      <c r="D35" s="1069"/>
      <c r="E35" s="1070"/>
    </row>
    <row r="36" spans="2:5" ht="15">
      <c r="B36" s="142">
        <v>19</v>
      </c>
      <c r="C36" s="6" t="s">
        <v>535</v>
      </c>
      <c r="D36" s="686">
        <v>0</v>
      </c>
      <c r="E36" s="686">
        <v>0</v>
      </c>
    </row>
    <row r="37" spans="2:5" ht="15">
      <c r="B37" s="142">
        <v>20</v>
      </c>
      <c r="C37" s="6" t="s">
        <v>536</v>
      </c>
      <c r="D37" s="686">
        <f>D39-D36-D38</f>
        <v>140980751.148</v>
      </c>
      <c r="E37" s="686">
        <f>E39-E36-E38</f>
        <v>131139937.728</v>
      </c>
    </row>
    <row r="38" spans="2:5" ht="30">
      <c r="B38" s="142">
        <v>21</v>
      </c>
      <c r="C38" s="44" t="s">
        <v>537</v>
      </c>
      <c r="D38" s="686">
        <v>0</v>
      </c>
      <c r="E38" s="686">
        <v>0</v>
      </c>
    </row>
    <row r="39" spans="2:5" ht="15">
      <c r="B39" s="167">
        <v>22</v>
      </c>
      <c r="C39" s="168" t="s">
        <v>538</v>
      </c>
      <c r="D39" s="687">
        <v>140980751.148</v>
      </c>
      <c r="E39" s="687">
        <v>131139937.728</v>
      </c>
    </row>
    <row r="40" spans="2:5" ht="15">
      <c r="B40" s="1062" t="s">
        <v>539</v>
      </c>
      <c r="C40" s="1063"/>
      <c r="D40" s="1063"/>
      <c r="E40" s="1064"/>
    </row>
    <row r="41" spans="2:5" ht="30">
      <c r="B41" s="5" t="s">
        <v>540</v>
      </c>
      <c r="C41" s="6" t="s">
        <v>541</v>
      </c>
      <c r="D41" s="686">
        <v>0</v>
      </c>
      <c r="E41" s="686">
        <v>0</v>
      </c>
    </row>
    <row r="42" spans="2:5" ht="30">
      <c r="B42" s="5" t="s">
        <v>542</v>
      </c>
      <c r="C42" s="6" t="s">
        <v>543</v>
      </c>
      <c r="D42" s="686">
        <v>0</v>
      </c>
      <c r="E42" s="686">
        <v>0</v>
      </c>
    </row>
    <row r="43" spans="2:5" ht="30">
      <c r="B43" s="170" t="s">
        <v>544</v>
      </c>
      <c r="C43" s="163" t="s">
        <v>545</v>
      </c>
      <c r="D43" s="686">
        <v>0</v>
      </c>
      <c r="E43" s="686">
        <v>0</v>
      </c>
    </row>
    <row r="44" spans="2:5" ht="30">
      <c r="B44" s="170" t="s">
        <v>546</v>
      </c>
      <c r="C44" s="163" t="s">
        <v>547</v>
      </c>
      <c r="D44" s="686">
        <v>0</v>
      </c>
      <c r="E44" s="686">
        <v>0</v>
      </c>
    </row>
    <row r="45" spans="2:5" ht="30">
      <c r="B45" s="170" t="s">
        <v>548</v>
      </c>
      <c r="C45" s="171" t="s">
        <v>549</v>
      </c>
      <c r="D45" s="686">
        <v>0</v>
      </c>
      <c r="E45" s="686">
        <v>0</v>
      </c>
    </row>
    <row r="46" spans="2:5" ht="15">
      <c r="B46" s="170" t="s">
        <v>550</v>
      </c>
      <c r="C46" s="163" t="s">
        <v>551</v>
      </c>
      <c r="D46" s="686">
        <v>0</v>
      </c>
      <c r="E46" s="686">
        <v>0</v>
      </c>
    </row>
    <row r="47" spans="2:5" ht="15">
      <c r="B47" s="170" t="s">
        <v>552</v>
      </c>
      <c r="C47" s="163" t="s">
        <v>553</v>
      </c>
      <c r="D47" s="686">
        <v>0</v>
      </c>
      <c r="E47" s="686">
        <v>0</v>
      </c>
    </row>
    <row r="48" spans="2:5" ht="30">
      <c r="B48" s="170" t="s">
        <v>554</v>
      </c>
      <c r="C48" s="163" t="s">
        <v>555</v>
      </c>
      <c r="D48" s="686">
        <v>0</v>
      </c>
      <c r="E48" s="686">
        <v>0</v>
      </c>
    </row>
    <row r="49" spans="2:5" ht="30">
      <c r="B49" s="170" t="s">
        <v>556</v>
      </c>
      <c r="C49" s="163" t="s">
        <v>557</v>
      </c>
      <c r="D49" s="686">
        <v>0</v>
      </c>
      <c r="E49" s="686">
        <v>0</v>
      </c>
    </row>
    <row r="50" spans="2:5" ht="15">
      <c r="B50" s="170" t="s">
        <v>558</v>
      </c>
      <c r="C50" s="163" t="s">
        <v>559</v>
      </c>
      <c r="D50" s="686">
        <v>0</v>
      </c>
      <c r="E50" s="686">
        <v>0</v>
      </c>
    </row>
    <row r="51" spans="2:5" ht="15">
      <c r="B51" s="172" t="s">
        <v>560</v>
      </c>
      <c r="C51" s="173" t="s">
        <v>561</v>
      </c>
      <c r="D51" s="694">
        <f>SUM(D41:D50)</f>
        <v>0</v>
      </c>
      <c r="E51" s="694">
        <f>SUM(E41:E50)</f>
        <v>0</v>
      </c>
    </row>
    <row r="52" spans="2:5" ht="15">
      <c r="B52" s="1065" t="s">
        <v>562</v>
      </c>
      <c r="C52" s="1066"/>
      <c r="D52" s="1066"/>
      <c r="E52" s="1067"/>
    </row>
    <row r="53" spans="2:5" ht="15">
      <c r="B53" s="142">
        <v>23</v>
      </c>
      <c r="C53" s="174" t="s">
        <v>382</v>
      </c>
      <c r="D53" s="686">
        <v>420624819.51</v>
      </c>
      <c r="E53" s="686">
        <v>419955562.5416661</v>
      </c>
    </row>
    <row r="54" spans="2:5" ht="15">
      <c r="B54" s="175">
        <v>24</v>
      </c>
      <c r="C54" s="176" t="s">
        <v>563</v>
      </c>
      <c r="D54" s="688">
        <f>SUM(D14+D26+D34+D39+D51)</f>
        <v>6100008458.627999</v>
      </c>
      <c r="E54" s="688">
        <f>SUM(E14+E26+E34+E39+E51)</f>
        <v>6145422455.187999</v>
      </c>
    </row>
    <row r="55" spans="2:5" ht="15">
      <c r="B55" s="1065" t="s">
        <v>80</v>
      </c>
      <c r="C55" s="1066"/>
      <c r="D55" s="1066"/>
      <c r="E55" s="1067"/>
    </row>
    <row r="56" spans="2:5" ht="15">
      <c r="B56" s="142">
        <v>25</v>
      </c>
      <c r="C56" s="27" t="s">
        <v>564</v>
      </c>
      <c r="D56" s="689">
        <f>D53/D54</f>
        <v>0.06895479282738667</v>
      </c>
      <c r="E56" s="689">
        <f>E53/E54</f>
        <v>0.06833632115675585</v>
      </c>
    </row>
    <row r="57" spans="2:5" ht="30">
      <c r="B57" s="5" t="s">
        <v>565</v>
      </c>
      <c r="C57" s="6" t="s">
        <v>566</v>
      </c>
      <c r="D57" s="690">
        <f>D56</f>
        <v>0.06895479282738667</v>
      </c>
      <c r="E57" s="690">
        <f>E56</f>
        <v>0.06833632115675585</v>
      </c>
    </row>
    <row r="58" spans="2:5" ht="30">
      <c r="B58" s="5" t="s">
        <v>567</v>
      </c>
      <c r="C58" s="44" t="s">
        <v>568</v>
      </c>
      <c r="D58" s="689">
        <f>D53/(D54-'EU LR1'!D10)</f>
        <v>0.06895479282738667</v>
      </c>
      <c r="E58" s="689">
        <f>E53/(E54-'EU LR1'!E10)</f>
        <v>0.06833632115675585</v>
      </c>
    </row>
    <row r="59" spans="2:5" ht="15">
      <c r="B59" s="5">
        <v>26</v>
      </c>
      <c r="C59" s="6" t="s">
        <v>569</v>
      </c>
      <c r="D59" s="691">
        <v>0.03</v>
      </c>
      <c r="E59" s="691">
        <v>0.03</v>
      </c>
    </row>
    <row r="60" spans="2:5" ht="30">
      <c r="B60" s="5" t="s">
        <v>570</v>
      </c>
      <c r="C60" s="6" t="s">
        <v>85</v>
      </c>
      <c r="D60" s="692">
        <v>0</v>
      </c>
      <c r="E60" s="692">
        <v>0</v>
      </c>
    </row>
    <row r="61" spans="2:5" ht="15">
      <c r="B61" s="5" t="s">
        <v>571</v>
      </c>
      <c r="C61" s="6" t="s">
        <v>572</v>
      </c>
      <c r="D61" s="692">
        <v>0</v>
      </c>
      <c r="E61" s="692">
        <v>0</v>
      </c>
    </row>
    <row r="62" spans="2:5" ht="15">
      <c r="B62" s="5">
        <v>27</v>
      </c>
      <c r="C62" s="44" t="s">
        <v>91</v>
      </c>
      <c r="D62" s="692">
        <v>0</v>
      </c>
      <c r="E62" s="692">
        <v>0</v>
      </c>
    </row>
    <row r="63" spans="2:5" ht="15">
      <c r="B63" s="15" t="s">
        <v>573</v>
      </c>
      <c r="C63" s="44" t="s">
        <v>93</v>
      </c>
      <c r="D63" s="691">
        <f>D59+D60+D62</f>
        <v>0.03</v>
      </c>
      <c r="E63" s="691">
        <f>E59+E60+E62</f>
        <v>0.03</v>
      </c>
    </row>
    <row r="64" spans="2:5" ht="15">
      <c r="B64" s="1062" t="s">
        <v>574</v>
      </c>
      <c r="C64" s="1063"/>
      <c r="D64" s="1063"/>
      <c r="E64" s="1064"/>
    </row>
    <row r="65" spans="2:13" ht="15">
      <c r="B65" s="15" t="s">
        <v>575</v>
      </c>
      <c r="C65" s="44" t="s">
        <v>576</v>
      </c>
      <c r="D65" s="154" t="s">
        <v>1705</v>
      </c>
      <c r="E65" s="154" t="s">
        <v>1705</v>
      </c>
      <c r="M65" s="12"/>
    </row>
    <row r="66" spans="2:5" ht="15">
      <c r="B66" s="1065" t="s">
        <v>577</v>
      </c>
      <c r="C66" s="1066"/>
      <c r="D66" s="1066"/>
      <c r="E66" s="1067"/>
    </row>
    <row r="67" spans="2:13" ht="45">
      <c r="B67" s="5">
        <v>28</v>
      </c>
      <c r="C67" s="6" t="s">
        <v>578</v>
      </c>
      <c r="D67" s="155"/>
      <c r="E67" s="152"/>
      <c r="M67" s="153"/>
    </row>
    <row r="68" spans="2:13" ht="45">
      <c r="B68" s="5">
        <v>29</v>
      </c>
      <c r="C68" s="6" t="s">
        <v>579</v>
      </c>
      <c r="D68" s="155"/>
      <c r="E68" s="152"/>
      <c r="M68" s="153"/>
    </row>
    <row r="69" spans="2:13" ht="60">
      <c r="B69" s="15">
        <v>30</v>
      </c>
      <c r="C69" s="44" t="s">
        <v>580</v>
      </c>
      <c r="D69" s="154"/>
      <c r="E69" s="156"/>
      <c r="M69" s="12"/>
    </row>
    <row r="70" spans="2:13" ht="60">
      <c r="B70" s="15" t="s">
        <v>581</v>
      </c>
      <c r="C70" s="44" t="s">
        <v>582</v>
      </c>
      <c r="D70" s="154"/>
      <c r="E70" s="156"/>
      <c r="M70" s="12"/>
    </row>
    <row r="71" spans="2:13" ht="60">
      <c r="B71" s="5">
        <v>31</v>
      </c>
      <c r="C71" s="6" t="s">
        <v>583</v>
      </c>
      <c r="D71" s="155"/>
      <c r="E71" s="152"/>
      <c r="M71" s="153"/>
    </row>
    <row r="72" spans="2:13" ht="60">
      <c r="B72" s="5" t="s">
        <v>584</v>
      </c>
      <c r="C72" s="6" t="s">
        <v>585</v>
      </c>
      <c r="D72" s="155"/>
      <c r="E72" s="152"/>
      <c r="M72" s="153"/>
    </row>
  </sheetData>
  <mergeCells count="11">
    <mergeCell ref="B35:E35"/>
    <mergeCell ref="D4:E4"/>
    <mergeCell ref="B5:C6"/>
    <mergeCell ref="B7:E7"/>
    <mergeCell ref="B15:E15"/>
    <mergeCell ref="B27:E27"/>
    <mergeCell ref="B40:E40"/>
    <mergeCell ref="B52:E52"/>
    <mergeCell ref="B55:E55"/>
    <mergeCell ref="B64:E64"/>
    <mergeCell ref="B66:E66"/>
  </mergeCells>
  <printOptions/>
  <pageMargins left="0.7086614173228347" right="0.7086614173228347" top="0.7480314960629921" bottom="0.7480314960629921" header="0.31496062992125984" footer="0.31496062992125984"/>
  <pageSetup fitToHeight="0" fitToWidth="1" horizontalDpi="1200" verticalDpi="1200" orientation="landscape" paperSize="9" r:id="rId1"/>
  <headerFooter>
    <oddHeader>&amp;CEN 
Annex XI</oddHeader>
    <oddFooter>&amp;C1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DC2D8-2925-4880-9E30-360BCC7FCF06}">
  <dimension ref="B2:D17"/>
  <sheetViews>
    <sheetView workbookViewId="0" topLeftCell="A1">
      <selection activeCell="G9" sqref="G9:J14"/>
    </sheetView>
  </sheetViews>
  <sheetFormatPr defaultColWidth="9.140625" defaultRowHeight="15"/>
  <cols>
    <col min="1" max="2" width="9.140625" style="1" customWidth="1"/>
    <col min="3" max="3" width="51.421875" style="1" customWidth="1"/>
    <col min="4" max="4" width="34.8515625" style="1" customWidth="1"/>
    <col min="5" max="16384" width="9.140625" style="1" customWidth="1"/>
  </cols>
  <sheetData>
    <row r="2" spans="2:4" ht="18.75" customHeight="1">
      <c r="B2" s="1079" t="s">
        <v>480</v>
      </c>
      <c r="C2" s="1079"/>
      <c r="D2" s="1079"/>
    </row>
    <row r="3" spans="2:4" ht="15">
      <c r="B3" s="1079"/>
      <c r="C3" s="1079"/>
      <c r="D3" s="1079"/>
    </row>
    <row r="4" ht="15">
      <c r="D4" s="39" t="s">
        <v>7</v>
      </c>
    </row>
    <row r="5" spans="2:4" ht="15">
      <c r="B5" s="27"/>
      <c r="C5" s="27"/>
      <c r="D5" s="177" t="s">
        <v>500</v>
      </c>
    </row>
    <row r="6" spans="2:4" ht="30">
      <c r="B6" s="178" t="s">
        <v>586</v>
      </c>
      <c r="C6" s="178" t="s">
        <v>587</v>
      </c>
      <c r="D6" s="685">
        <f>SUM(D7:D8)</f>
        <v>5947682648.82</v>
      </c>
    </row>
    <row r="7" spans="2:4" ht="15">
      <c r="B7" s="162" t="s">
        <v>588</v>
      </c>
      <c r="C7" s="179" t="s">
        <v>589</v>
      </c>
      <c r="D7" s="685">
        <v>387730.36</v>
      </c>
    </row>
    <row r="8" spans="2:4" ht="15">
      <c r="B8" s="162" t="s">
        <v>590</v>
      </c>
      <c r="C8" s="179" t="s">
        <v>591</v>
      </c>
      <c r="D8" s="685">
        <f>SUM(D9:D17)</f>
        <v>5947294918.46</v>
      </c>
    </row>
    <row r="9" spans="2:4" ht="15">
      <c r="B9" s="162" t="s">
        <v>592</v>
      </c>
      <c r="C9" s="179" t="s">
        <v>593</v>
      </c>
      <c r="D9" s="685">
        <v>1867283.38</v>
      </c>
    </row>
    <row r="10" spans="2:4" ht="15">
      <c r="B10" s="162" t="s">
        <v>594</v>
      </c>
      <c r="C10" s="179" t="s">
        <v>595</v>
      </c>
      <c r="D10" s="685">
        <v>2804559409.03</v>
      </c>
    </row>
    <row r="11" spans="2:4" ht="45">
      <c r="B11" s="162" t="s">
        <v>596</v>
      </c>
      <c r="C11" s="180" t="s">
        <v>597</v>
      </c>
      <c r="D11" s="685">
        <v>76392860.78</v>
      </c>
    </row>
    <row r="12" spans="2:4" ht="15">
      <c r="B12" s="162" t="s">
        <v>598</v>
      </c>
      <c r="C12" s="179" t="s">
        <v>599</v>
      </c>
      <c r="D12" s="685">
        <v>34319445.3</v>
      </c>
    </row>
    <row r="13" spans="2:4" ht="15">
      <c r="B13" s="162" t="s">
        <v>600</v>
      </c>
      <c r="C13" s="179" t="s">
        <v>601</v>
      </c>
      <c r="D13" s="685">
        <v>1448416419.94</v>
      </c>
    </row>
    <row r="14" spans="2:4" ht="15">
      <c r="B14" s="162" t="s">
        <v>602</v>
      </c>
      <c r="C14" s="179" t="s">
        <v>603</v>
      </c>
      <c r="D14" s="685">
        <v>351451838.86</v>
      </c>
    </row>
    <row r="15" spans="2:4" ht="15">
      <c r="B15" s="162" t="s">
        <v>604</v>
      </c>
      <c r="C15" s="180" t="s">
        <v>605</v>
      </c>
      <c r="D15" s="685">
        <v>1187593308.41</v>
      </c>
    </row>
    <row r="16" spans="2:4" ht="15">
      <c r="B16" s="162" t="s">
        <v>606</v>
      </c>
      <c r="C16" s="179" t="s">
        <v>607</v>
      </c>
      <c r="D16" s="685">
        <v>5934921.81</v>
      </c>
    </row>
    <row r="17" spans="2:4" ht="30">
      <c r="B17" s="162" t="s">
        <v>608</v>
      </c>
      <c r="C17" s="179" t="s">
        <v>609</v>
      </c>
      <c r="D17" s="685">
        <v>36759430.95</v>
      </c>
    </row>
  </sheetData>
  <mergeCells count="1">
    <mergeCell ref="B2:D3"/>
  </mergeCells>
  <conditionalFormatting sqref="D6:D17">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1200" verticalDpi="1200" orientation="landscape" paperSize="9" r:id="rId1"/>
  <headerFooter>
    <oddHeader>&amp;CEN 
Annex XI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6B767-FDD3-490A-9D12-633315D54DA1}">
  <dimension ref="A1:D9"/>
  <sheetViews>
    <sheetView workbookViewId="0" topLeftCell="A1"/>
  </sheetViews>
  <sheetFormatPr defaultColWidth="9.140625" defaultRowHeight="15"/>
  <cols>
    <col min="1" max="2" width="9.140625" style="1" customWidth="1"/>
    <col min="3" max="3" width="55.8515625" style="1" customWidth="1"/>
    <col min="4" max="4" width="15.57421875" style="1" customWidth="1"/>
    <col min="5" max="16384" width="9.140625" style="1" customWidth="1"/>
  </cols>
  <sheetData>
    <row r="1" ht="15">
      <c r="A1" s="181"/>
    </row>
    <row r="2" ht="18.75">
      <c r="B2" s="182" t="s">
        <v>481</v>
      </c>
    </row>
    <row r="6" spans="2:4" ht="15">
      <c r="B6" s="27"/>
      <c r="C6" s="1080"/>
      <c r="D6" s="183" t="s">
        <v>7</v>
      </c>
    </row>
    <row r="7" spans="2:4" ht="15">
      <c r="B7" s="184" t="s">
        <v>610</v>
      </c>
      <c r="C7" s="1080"/>
      <c r="D7" s="162" t="s">
        <v>115</v>
      </c>
    </row>
    <row r="8" spans="2:4" ht="30">
      <c r="B8" s="41" t="s">
        <v>117</v>
      </c>
      <c r="C8" s="185" t="s">
        <v>611</v>
      </c>
      <c r="D8" s="27"/>
    </row>
    <row r="9" spans="2:4" ht="34.5" customHeight="1">
      <c r="B9" s="41" t="s">
        <v>118</v>
      </c>
      <c r="C9" s="162" t="s">
        <v>612</v>
      </c>
      <c r="D9" s="27"/>
    </row>
  </sheetData>
  <mergeCells count="1">
    <mergeCell ref="C6:C7"/>
  </mergeCells>
  <printOptions/>
  <pageMargins left="0.7086614173228347" right="0.7086614173228347" top="0.7480314960629921" bottom="0.7480314960629921" header="0.31496062992125984" footer="0.31496062992125984"/>
  <pageSetup horizontalDpi="1200" verticalDpi="1200" orientation="landscape" paperSize="9" r:id="rId1"/>
  <headerFooter>
    <oddHeader>&amp;CEN 
Annex XI</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E4DC-E335-48EB-A38C-C6F2AD832BB0}">
  <sheetPr>
    <pageSetUpPr fitToPage="1"/>
  </sheetPr>
  <dimension ref="B2:D23"/>
  <sheetViews>
    <sheetView workbookViewId="0" topLeftCell="A1"/>
  </sheetViews>
  <sheetFormatPr defaultColWidth="9.140625" defaultRowHeight="15"/>
  <cols>
    <col min="1" max="1" width="6.57421875" style="1" customWidth="1"/>
    <col min="2" max="2" width="9.140625" style="1" customWidth="1"/>
    <col min="3" max="3" width="85.57421875" style="1" customWidth="1"/>
    <col min="4" max="4" width="28.00390625" style="1" customWidth="1"/>
    <col min="5" max="16384" width="9.140625" style="1" customWidth="1"/>
  </cols>
  <sheetData>
    <row r="2" ht="18.75">
      <c r="B2" s="186" t="s">
        <v>613</v>
      </c>
    </row>
    <row r="3" ht="15.75">
      <c r="B3" s="187" t="s">
        <v>617</v>
      </c>
    </row>
    <row r="4" ht="15">
      <c r="D4" s="87"/>
    </row>
    <row r="5" spans="2:4" ht="30">
      <c r="B5" s="15" t="s">
        <v>114</v>
      </c>
      <c r="C5" s="1010" t="s">
        <v>123</v>
      </c>
      <c r="D5" s="1010"/>
    </row>
    <row r="6" spans="2:4" ht="31.5">
      <c r="B6" s="15" t="s">
        <v>117</v>
      </c>
      <c r="C6" s="188" t="s">
        <v>618</v>
      </c>
      <c r="D6" s="188"/>
    </row>
    <row r="7" spans="2:4" ht="31.5">
      <c r="B7" s="15" t="s">
        <v>118</v>
      </c>
      <c r="C7" s="188" t="s">
        <v>619</v>
      </c>
      <c r="D7" s="188"/>
    </row>
    <row r="8" spans="2:4" ht="31.5">
      <c r="B8" s="142" t="s">
        <v>148</v>
      </c>
      <c r="C8" s="188" t="s">
        <v>620</v>
      </c>
      <c r="D8" s="188"/>
    </row>
    <row r="9" spans="2:4" ht="15.75">
      <c r="B9" s="15" t="s">
        <v>133</v>
      </c>
      <c r="C9" s="188" t="s">
        <v>621</v>
      </c>
      <c r="D9" s="188"/>
    </row>
    <row r="10" spans="2:4" ht="31.5">
      <c r="B10" s="142" t="s">
        <v>135</v>
      </c>
      <c r="C10" s="188" t="s">
        <v>622</v>
      </c>
      <c r="D10" s="188"/>
    </row>
    <row r="11" spans="2:4" ht="15.75">
      <c r="B11" s="15" t="s">
        <v>138</v>
      </c>
      <c r="C11" s="188" t="s">
        <v>623</v>
      </c>
      <c r="D11" s="188"/>
    </row>
    <row r="12" spans="2:4" ht="15.75">
      <c r="B12" s="15" t="s">
        <v>141</v>
      </c>
      <c r="C12" s="188" t="s">
        <v>624</v>
      </c>
      <c r="D12" s="188"/>
    </row>
    <row r="13" spans="2:4" ht="63">
      <c r="B13" s="15" t="s">
        <v>285</v>
      </c>
      <c r="C13" s="188" t="s">
        <v>625</v>
      </c>
      <c r="D13" s="188"/>
    </row>
    <row r="14" spans="2:4" ht="141.75">
      <c r="B14" s="1010" t="s">
        <v>334</v>
      </c>
      <c r="C14" s="189" t="s">
        <v>626</v>
      </c>
      <c r="D14" s="1081"/>
    </row>
    <row r="15" spans="2:4" ht="31.5">
      <c r="B15" s="1010"/>
      <c r="C15" s="189" t="s">
        <v>627</v>
      </c>
      <c r="D15" s="1081"/>
    </row>
    <row r="16" spans="2:4" ht="47.25">
      <c r="B16" s="1010"/>
      <c r="C16" s="189" t="s">
        <v>628</v>
      </c>
      <c r="D16" s="1081"/>
    </row>
    <row r="17" spans="2:4" ht="47.25">
      <c r="B17" s="1010"/>
      <c r="C17" s="189" t="s">
        <v>629</v>
      </c>
      <c r="D17" s="1081"/>
    </row>
    <row r="18" spans="2:4" ht="31.5">
      <c r="B18" s="1010"/>
      <c r="C18" s="189" t="s">
        <v>630</v>
      </c>
      <c r="D18" s="1081"/>
    </row>
    <row r="19" ht="15">
      <c r="B19" s="129"/>
    </row>
    <row r="20" ht="15">
      <c r="B20" s="130"/>
    </row>
    <row r="21" ht="15">
      <c r="B21" s="130"/>
    </row>
    <row r="22" ht="15">
      <c r="B22" s="129"/>
    </row>
    <row r="23" ht="15">
      <c r="B23" s="129"/>
    </row>
  </sheetData>
  <mergeCells count="3">
    <mergeCell ref="C5:D5"/>
    <mergeCell ref="B14:B18"/>
    <mergeCell ref="D14:D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oddHeader>&amp;CEN
Annex XIII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2FBA4-2193-4E1E-8792-7B80E2ADDA45}">
  <dimension ref="A2:Q48"/>
  <sheetViews>
    <sheetView zoomScale="85" zoomScaleNormal="85" workbookViewId="0" topLeftCell="A17">
      <selection activeCell="S38" sqref="S38"/>
    </sheetView>
  </sheetViews>
  <sheetFormatPr defaultColWidth="9.140625" defaultRowHeight="15"/>
  <cols>
    <col min="1" max="1" width="6.421875" style="1" customWidth="1"/>
    <col min="2" max="2" width="10.28125" style="1" customWidth="1"/>
    <col min="3" max="3" width="26.57421875" style="3" customWidth="1"/>
    <col min="4" max="7" width="12.28125" style="3" bestFit="1" customWidth="1"/>
    <col min="8" max="8" width="13.57421875" style="3" bestFit="1" customWidth="1"/>
    <col min="9" max="9" width="12.28125" style="3" customWidth="1"/>
    <col min="10" max="10" width="12.140625" style="3" customWidth="1"/>
    <col min="11" max="11" width="12.7109375" style="3" customWidth="1"/>
    <col min="12" max="16384" width="9.140625" style="1" customWidth="1"/>
  </cols>
  <sheetData>
    <row r="2" ht="18.75">
      <c r="B2" s="186" t="s">
        <v>614</v>
      </c>
    </row>
    <row r="3" ht="15.75">
      <c r="A3" s="190"/>
    </row>
    <row r="4" spans="1:3" ht="30">
      <c r="A4" s="190"/>
      <c r="C4" s="729" t="s">
        <v>631</v>
      </c>
    </row>
    <row r="5" spans="1:3" ht="15.75">
      <c r="A5" s="190"/>
      <c r="C5" s="730"/>
    </row>
    <row r="6" spans="2:11" ht="15">
      <c r="B6" s="191"/>
      <c r="D6" s="142" t="s">
        <v>7</v>
      </c>
      <c r="E6" s="142" t="s">
        <v>8</v>
      </c>
      <c r="F6" s="142" t="s">
        <v>9</v>
      </c>
      <c r="G6" s="142" t="s">
        <v>46</v>
      </c>
      <c r="H6" s="142" t="s">
        <v>47</v>
      </c>
      <c r="I6" s="142" t="s">
        <v>156</v>
      </c>
      <c r="J6" s="142" t="s">
        <v>157</v>
      </c>
      <c r="K6" s="142" t="s">
        <v>158</v>
      </c>
    </row>
    <row r="7" spans="4:11" ht="15">
      <c r="D7" s="1100" t="s">
        <v>632</v>
      </c>
      <c r="E7" s="1100"/>
      <c r="F7" s="1100"/>
      <c r="G7" s="1100"/>
      <c r="H7" s="1101" t="s">
        <v>633</v>
      </c>
      <c r="I7" s="1102"/>
      <c r="J7" s="1102"/>
      <c r="K7" s="1103"/>
    </row>
    <row r="8" spans="2:16" ht="30">
      <c r="B8" s="27" t="s">
        <v>634</v>
      </c>
      <c r="C8" s="729" t="s">
        <v>635</v>
      </c>
      <c r="D8" s="5" t="s">
        <v>2012</v>
      </c>
      <c r="E8" s="5" t="s">
        <v>1770</v>
      </c>
      <c r="F8" s="5" t="s">
        <v>1769</v>
      </c>
      <c r="G8" s="5" t="s">
        <v>2034</v>
      </c>
      <c r="H8" s="5" t="s">
        <v>2012</v>
      </c>
      <c r="I8" s="5" t="s">
        <v>1770</v>
      </c>
      <c r="J8" s="5" t="s">
        <v>1769</v>
      </c>
      <c r="K8" s="5" t="s">
        <v>2034</v>
      </c>
      <c r="P8" s="1">
        <v>0</v>
      </c>
    </row>
    <row r="9" spans="2:11" ht="45" hidden="1">
      <c r="B9" s="27" t="s">
        <v>636</v>
      </c>
      <c r="C9" s="729" t="s">
        <v>637</v>
      </c>
      <c r="D9" s="729"/>
      <c r="E9" s="729"/>
      <c r="F9" s="729"/>
      <c r="G9" s="729"/>
      <c r="H9" s="729"/>
      <c r="I9" s="729"/>
      <c r="J9" s="729"/>
      <c r="K9" s="729"/>
    </row>
    <row r="10" spans="2:11" ht="15" customHeight="1">
      <c r="B10" s="1104" t="s">
        <v>638</v>
      </c>
      <c r="C10" s="1105"/>
      <c r="D10" s="1105"/>
      <c r="E10" s="1105"/>
      <c r="F10" s="1105"/>
      <c r="G10" s="1105"/>
      <c r="H10" s="1105"/>
      <c r="I10" s="1105"/>
      <c r="J10" s="1105"/>
      <c r="K10" s="1106"/>
    </row>
    <row r="11" spans="2:11" ht="30">
      <c r="B11" s="165">
        <v>1</v>
      </c>
      <c r="C11" s="729" t="s">
        <v>639</v>
      </c>
      <c r="D11" s="1097"/>
      <c r="E11" s="1097"/>
      <c r="F11" s="1097"/>
      <c r="G11" s="1097"/>
      <c r="H11" s="673">
        <v>2707927604.8249</v>
      </c>
      <c r="I11" s="673">
        <v>2690650181.6844</v>
      </c>
      <c r="J11" s="728">
        <v>2935392597.1323004</v>
      </c>
      <c r="K11" s="728">
        <v>3340860254.2165003</v>
      </c>
    </row>
    <row r="12" spans="2:11" ht="15" customHeight="1">
      <c r="B12" s="1104" t="s">
        <v>640</v>
      </c>
      <c r="C12" s="1105"/>
      <c r="D12" s="1105"/>
      <c r="E12" s="1105"/>
      <c r="F12" s="1105"/>
      <c r="G12" s="1105"/>
      <c r="H12" s="1105"/>
      <c r="I12" s="1105"/>
      <c r="J12" s="1105"/>
      <c r="K12" s="1106"/>
    </row>
    <row r="13" spans="2:17" ht="45">
      <c r="B13" s="165">
        <v>2</v>
      </c>
      <c r="C13" s="729" t="s">
        <v>641</v>
      </c>
      <c r="D13" s="673">
        <v>2396196169.8499994</v>
      </c>
      <c r="E13" s="673">
        <v>2403571877.1</v>
      </c>
      <c r="F13" s="673">
        <v>2335743310.6600003</v>
      </c>
      <c r="G13" s="673">
        <v>2237402146.5</v>
      </c>
      <c r="H13" s="673">
        <v>165989328.1865</v>
      </c>
      <c r="I13" s="673">
        <v>181111995.1775</v>
      </c>
      <c r="J13" s="728">
        <v>184951222.92000002</v>
      </c>
      <c r="K13" s="728">
        <v>177784922.176</v>
      </c>
      <c r="Q13" s="1">
        <v>0</v>
      </c>
    </row>
    <row r="14" spans="2:14" ht="15">
      <c r="B14" s="165">
        <v>3</v>
      </c>
      <c r="C14" s="731" t="s">
        <v>642</v>
      </c>
      <c r="D14" s="673">
        <v>1410762561.27</v>
      </c>
      <c r="E14" s="673">
        <v>1455721692.71</v>
      </c>
      <c r="F14" s="673">
        <v>1431726866.66</v>
      </c>
      <c r="G14" s="673">
        <v>1366191460.37</v>
      </c>
      <c r="H14" s="673">
        <v>70538128.0635</v>
      </c>
      <c r="I14" s="673">
        <v>72786084.6355</v>
      </c>
      <c r="J14" s="728">
        <v>71586343.333</v>
      </c>
      <c r="K14" s="728">
        <v>68309573.0185</v>
      </c>
      <c r="N14" s="1">
        <v>0</v>
      </c>
    </row>
    <row r="15" spans="2:11" ht="15">
      <c r="B15" s="165">
        <v>4</v>
      </c>
      <c r="C15" s="731" t="s">
        <v>643</v>
      </c>
      <c r="D15" s="673">
        <v>771600083.56</v>
      </c>
      <c r="E15" s="673">
        <v>867660034.19</v>
      </c>
      <c r="F15" s="673">
        <v>904016444</v>
      </c>
      <c r="G15" s="673">
        <v>871210686.13</v>
      </c>
      <c r="H15" s="673">
        <v>95451200.123</v>
      </c>
      <c r="I15" s="673">
        <v>108325910.542</v>
      </c>
      <c r="J15" s="728">
        <v>113364879.58700001</v>
      </c>
      <c r="K15" s="728">
        <v>109475349.1575</v>
      </c>
    </row>
    <row r="16" spans="2:11" ht="30">
      <c r="B16" s="165">
        <v>5</v>
      </c>
      <c r="C16" s="729" t="s">
        <v>644</v>
      </c>
      <c r="D16" s="673">
        <v>2263773897.23</v>
      </c>
      <c r="E16" s="673">
        <v>2353150581.05</v>
      </c>
      <c r="F16" s="673">
        <v>2732003409.93</v>
      </c>
      <c r="G16" s="673">
        <v>3013408250.4</v>
      </c>
      <c r="H16" s="673">
        <v>1668633266.529</v>
      </c>
      <c r="I16" s="673">
        <v>1723252725.2070003</v>
      </c>
      <c r="J16" s="728">
        <v>1857117693.0089998</v>
      </c>
      <c r="K16" s="728">
        <v>2176309575.208</v>
      </c>
    </row>
    <row r="17" spans="2:11" ht="60">
      <c r="B17" s="165">
        <v>6</v>
      </c>
      <c r="C17" s="731" t="s">
        <v>645</v>
      </c>
      <c r="D17" s="673">
        <v>199489305.66</v>
      </c>
      <c r="E17" s="673">
        <v>231874373.38</v>
      </c>
      <c r="F17" s="673">
        <v>437654494.06</v>
      </c>
      <c r="G17" s="673">
        <v>335768471</v>
      </c>
      <c r="H17" s="673">
        <v>48504256.741</v>
      </c>
      <c r="I17" s="673">
        <v>56392632.943</v>
      </c>
      <c r="J17" s="728">
        <v>107812195.375</v>
      </c>
      <c r="K17" s="728">
        <v>82530565.066</v>
      </c>
    </row>
    <row r="18" spans="2:11" ht="30">
      <c r="B18" s="165">
        <v>7</v>
      </c>
      <c r="C18" s="731" t="s">
        <v>646</v>
      </c>
      <c r="D18" s="673">
        <v>2064284591.5700002</v>
      </c>
      <c r="E18" s="673">
        <v>2121276207.67</v>
      </c>
      <c r="F18" s="673">
        <v>2294348915.87</v>
      </c>
      <c r="G18" s="673">
        <v>2677639779.4</v>
      </c>
      <c r="H18" s="673">
        <v>1620129009.788</v>
      </c>
      <c r="I18" s="673">
        <v>1666860092.2640002</v>
      </c>
      <c r="J18" s="728">
        <v>1749305497.6339998</v>
      </c>
      <c r="K18" s="728">
        <v>2093779010.142</v>
      </c>
    </row>
    <row r="19" spans="2:11" ht="15">
      <c r="B19" s="165">
        <v>8</v>
      </c>
      <c r="C19" s="731" t="s">
        <v>647</v>
      </c>
      <c r="D19" s="673">
        <v>0</v>
      </c>
      <c r="E19" s="673">
        <v>0</v>
      </c>
      <c r="F19" s="673">
        <v>0</v>
      </c>
      <c r="G19" s="673">
        <v>0</v>
      </c>
      <c r="H19" s="673">
        <v>0</v>
      </c>
      <c r="I19" s="673">
        <v>0</v>
      </c>
      <c r="J19" s="728">
        <v>0</v>
      </c>
      <c r="K19" s="728">
        <v>0</v>
      </c>
    </row>
    <row r="20" spans="2:11" ht="15">
      <c r="B20" s="165">
        <v>9</v>
      </c>
      <c r="C20" s="731" t="s">
        <v>648</v>
      </c>
      <c r="D20" s="1099"/>
      <c r="E20" s="1099"/>
      <c r="F20" s="1099"/>
      <c r="G20" s="1099"/>
      <c r="H20" s="942"/>
      <c r="I20" s="942"/>
      <c r="J20" s="732"/>
      <c r="K20" s="732"/>
    </row>
    <row r="21" spans="2:11" ht="15">
      <c r="B21" s="165">
        <v>10</v>
      </c>
      <c r="C21" s="729" t="s">
        <v>649</v>
      </c>
      <c r="D21" s="673">
        <v>629079783.78</v>
      </c>
      <c r="E21" s="673">
        <v>631254929.98</v>
      </c>
      <c r="F21" s="673">
        <v>701695979.9300001</v>
      </c>
      <c r="G21" s="673">
        <v>631424709.93</v>
      </c>
      <c r="H21" s="673">
        <v>51334419.0905</v>
      </c>
      <c r="I21" s="673">
        <v>62805754.80100001</v>
      </c>
      <c r="J21" s="728">
        <v>65526375.1</v>
      </c>
      <c r="K21" s="728">
        <v>65075385.871500015</v>
      </c>
    </row>
    <row r="22" spans="2:11" ht="60">
      <c r="B22" s="165">
        <v>11</v>
      </c>
      <c r="C22" s="731" t="s">
        <v>650</v>
      </c>
      <c r="D22" s="673">
        <v>773507.75</v>
      </c>
      <c r="E22" s="673">
        <v>3781636.53</v>
      </c>
      <c r="F22" s="673">
        <v>7298.22</v>
      </c>
      <c r="G22" s="673">
        <v>291070.56</v>
      </c>
      <c r="H22" s="673">
        <v>773507.75</v>
      </c>
      <c r="I22" s="673">
        <v>3781636.53</v>
      </c>
      <c r="J22" s="728">
        <v>7298.22</v>
      </c>
      <c r="K22" s="728">
        <v>291070.56</v>
      </c>
    </row>
    <row r="23" spans="2:11" ht="30">
      <c r="B23" s="165">
        <v>12</v>
      </c>
      <c r="C23" s="731" t="s">
        <v>651</v>
      </c>
      <c r="D23" s="673">
        <v>0</v>
      </c>
      <c r="E23" s="673">
        <v>0</v>
      </c>
      <c r="F23" s="673">
        <v>0</v>
      </c>
      <c r="G23" s="673">
        <v>0</v>
      </c>
      <c r="H23" s="673">
        <v>0</v>
      </c>
      <c r="I23" s="673">
        <v>0</v>
      </c>
      <c r="J23" s="728">
        <v>0</v>
      </c>
      <c r="K23" s="728">
        <v>0</v>
      </c>
    </row>
    <row r="24" spans="2:11" ht="15">
      <c r="B24" s="165">
        <v>13</v>
      </c>
      <c r="C24" s="731" t="s">
        <v>652</v>
      </c>
      <c r="D24" s="673">
        <v>628306276.03</v>
      </c>
      <c r="E24" s="673">
        <v>627473293.45</v>
      </c>
      <c r="F24" s="673">
        <v>701688681.71</v>
      </c>
      <c r="G24" s="673">
        <v>631133639.37</v>
      </c>
      <c r="H24" s="673">
        <v>50560911.3405</v>
      </c>
      <c r="I24" s="673">
        <v>59024118.271000005</v>
      </c>
      <c r="J24" s="728">
        <v>65519076.88</v>
      </c>
      <c r="K24" s="728">
        <v>64784315.31150001</v>
      </c>
    </row>
    <row r="25" spans="2:11" ht="30">
      <c r="B25" s="165">
        <v>14</v>
      </c>
      <c r="C25" s="729" t="s">
        <v>653</v>
      </c>
      <c r="D25" s="673">
        <v>0</v>
      </c>
      <c r="E25" s="673">
        <v>0</v>
      </c>
      <c r="F25" s="673">
        <v>0</v>
      </c>
      <c r="G25" s="673">
        <v>0</v>
      </c>
      <c r="H25" s="673">
        <v>0</v>
      </c>
      <c r="I25" s="673">
        <v>0</v>
      </c>
      <c r="J25" s="728">
        <v>0</v>
      </c>
      <c r="K25" s="728">
        <v>0</v>
      </c>
    </row>
    <row r="26" spans="2:11" ht="30">
      <c r="B26" s="165">
        <v>15</v>
      </c>
      <c r="C26" s="729" t="s">
        <v>654</v>
      </c>
      <c r="D26" s="673">
        <v>66618218.45</v>
      </c>
      <c r="E26" s="673">
        <v>69999753.89</v>
      </c>
      <c r="F26" s="673">
        <v>68379510.04</v>
      </c>
      <c r="G26" s="673">
        <v>61741025.34</v>
      </c>
      <c r="H26" s="673">
        <v>3330910.9225000003</v>
      </c>
      <c r="I26" s="673">
        <v>3499987.6945</v>
      </c>
      <c r="J26" s="728">
        <v>3418975.5020000003</v>
      </c>
      <c r="K26" s="728">
        <v>3087051.2670000005</v>
      </c>
    </row>
    <row r="27" spans="2:11" ht="15">
      <c r="B27" s="165">
        <v>16</v>
      </c>
      <c r="C27" s="729" t="s">
        <v>655</v>
      </c>
      <c r="D27" s="1097"/>
      <c r="E27" s="1097"/>
      <c r="F27" s="1097"/>
      <c r="G27" s="1097"/>
      <c r="H27" s="673">
        <v>1889287924.7285001</v>
      </c>
      <c r="I27" s="673">
        <v>1970670462.88</v>
      </c>
      <c r="J27" s="728">
        <v>2111014266.5310001</v>
      </c>
      <c r="K27" s="728">
        <v>2422256934.5225</v>
      </c>
    </row>
    <row r="28" spans="2:11" ht="15">
      <c r="B28" s="1098" t="s">
        <v>656</v>
      </c>
      <c r="C28" s="1098"/>
      <c r="D28" s="1098"/>
      <c r="E28" s="1098"/>
      <c r="F28" s="1098"/>
      <c r="G28" s="1098"/>
      <c r="H28" s="1098"/>
      <c r="I28" s="1098"/>
      <c r="J28" s="1098"/>
      <c r="K28" s="1098"/>
    </row>
    <row r="29" spans="2:11" ht="30">
      <c r="B29" s="165">
        <v>17</v>
      </c>
      <c r="C29" s="729" t="s">
        <v>657</v>
      </c>
      <c r="D29" s="673">
        <v>0</v>
      </c>
      <c r="E29" s="673">
        <v>0</v>
      </c>
      <c r="F29" s="673">
        <v>0</v>
      </c>
      <c r="G29" s="673">
        <v>0</v>
      </c>
      <c r="H29" s="673">
        <v>0</v>
      </c>
      <c r="I29" s="673">
        <v>0</v>
      </c>
      <c r="J29" s="728">
        <v>0</v>
      </c>
      <c r="K29" s="728">
        <v>0</v>
      </c>
    </row>
    <row r="30" spans="2:11" ht="30">
      <c r="B30" s="165">
        <v>18</v>
      </c>
      <c r="C30" s="729" t="s">
        <v>658</v>
      </c>
      <c r="D30" s="673">
        <v>103362500.74000001</v>
      </c>
      <c r="E30" s="673">
        <v>128459000.58</v>
      </c>
      <c r="F30" s="673">
        <v>152741365.58</v>
      </c>
      <c r="G30" s="673">
        <v>105418774.61</v>
      </c>
      <c r="H30" s="673">
        <v>103362500.74000001</v>
      </c>
      <c r="I30" s="673">
        <v>128459000.58</v>
      </c>
      <c r="J30" s="728">
        <v>152741365.58</v>
      </c>
      <c r="K30" s="728">
        <v>105418774.61</v>
      </c>
    </row>
    <row r="31" spans="2:11" ht="15">
      <c r="B31" s="165">
        <v>19</v>
      </c>
      <c r="C31" s="729" t="s">
        <v>659</v>
      </c>
      <c r="D31" s="673">
        <v>333018.87</v>
      </c>
      <c r="E31" s="673">
        <v>82890.09</v>
      </c>
      <c r="F31" s="673">
        <v>2830499.48</v>
      </c>
      <c r="G31" s="673">
        <v>3458810.53</v>
      </c>
      <c r="H31" s="673">
        <v>333018.87</v>
      </c>
      <c r="I31" s="673">
        <v>82890.09</v>
      </c>
      <c r="J31" s="728">
        <v>2830499.48</v>
      </c>
      <c r="K31" s="728">
        <v>3458810.53</v>
      </c>
    </row>
    <row r="32" spans="2:11" ht="15">
      <c r="B32" s="1090" t="s">
        <v>660</v>
      </c>
      <c r="C32" s="1096" t="s">
        <v>661</v>
      </c>
      <c r="D32" s="1097"/>
      <c r="E32" s="1097"/>
      <c r="F32" s="1097"/>
      <c r="G32" s="1097"/>
      <c r="H32" s="1094">
        <v>0</v>
      </c>
      <c r="I32" s="1094">
        <v>0</v>
      </c>
      <c r="J32" s="1092">
        <v>0</v>
      </c>
      <c r="K32" s="1092">
        <v>0</v>
      </c>
    </row>
    <row r="33" spans="2:11" ht="15">
      <c r="B33" s="1090"/>
      <c r="C33" s="1096"/>
      <c r="D33" s="1097"/>
      <c r="E33" s="1097"/>
      <c r="F33" s="1097"/>
      <c r="G33" s="1097"/>
      <c r="H33" s="1095"/>
      <c r="I33" s="1095"/>
      <c r="J33" s="1093"/>
      <c r="K33" s="1093"/>
    </row>
    <row r="34" spans="2:11" ht="15">
      <c r="B34" s="1090" t="s">
        <v>662</v>
      </c>
      <c r="C34" s="1096" t="s">
        <v>663</v>
      </c>
      <c r="D34" s="1097"/>
      <c r="E34" s="1097"/>
      <c r="F34" s="1097"/>
      <c r="G34" s="1097"/>
      <c r="H34" s="1094">
        <v>0</v>
      </c>
      <c r="I34" s="1094">
        <v>0</v>
      </c>
      <c r="J34" s="1092">
        <v>0</v>
      </c>
      <c r="K34" s="1092">
        <v>0</v>
      </c>
    </row>
    <row r="35" spans="2:11" ht="15">
      <c r="B35" s="1090"/>
      <c r="C35" s="1096"/>
      <c r="D35" s="1097"/>
      <c r="E35" s="1097"/>
      <c r="F35" s="1097"/>
      <c r="G35" s="1097"/>
      <c r="H35" s="1095"/>
      <c r="I35" s="1095"/>
      <c r="J35" s="1093"/>
      <c r="K35" s="1093"/>
    </row>
    <row r="36" spans="2:11" ht="15">
      <c r="B36" s="165">
        <v>20</v>
      </c>
      <c r="C36" s="729" t="s">
        <v>664</v>
      </c>
      <c r="D36" s="673">
        <v>103695519.61000001</v>
      </c>
      <c r="E36" s="673">
        <v>128541890.67</v>
      </c>
      <c r="F36" s="673">
        <v>155571865.06</v>
      </c>
      <c r="G36" s="673">
        <v>108877585.14</v>
      </c>
      <c r="H36" s="673">
        <v>36883185.2425</v>
      </c>
      <c r="I36" s="673">
        <v>44849156.8015</v>
      </c>
      <c r="J36" s="728">
        <v>57811323.39</v>
      </c>
      <c r="K36" s="728">
        <v>40363489.258999996</v>
      </c>
    </row>
    <row r="37" spans="2:11" ht="15">
      <c r="B37" s="1090" t="s">
        <v>311</v>
      </c>
      <c r="C37" s="1091" t="s">
        <v>665</v>
      </c>
      <c r="D37" s="1086">
        <v>0</v>
      </c>
      <c r="E37" s="1086">
        <v>0</v>
      </c>
      <c r="F37" s="1086">
        <v>0</v>
      </c>
      <c r="G37" s="1086">
        <v>0</v>
      </c>
      <c r="H37" s="1094">
        <v>0</v>
      </c>
      <c r="I37" s="1094">
        <v>0</v>
      </c>
      <c r="J37" s="1092">
        <v>0</v>
      </c>
      <c r="K37" s="1092">
        <v>0</v>
      </c>
    </row>
    <row r="38" spans="2:11" ht="15">
      <c r="B38" s="1090"/>
      <c r="C38" s="1091"/>
      <c r="D38" s="1087"/>
      <c r="E38" s="1087"/>
      <c r="F38" s="1087"/>
      <c r="G38" s="1087"/>
      <c r="H38" s="1095"/>
      <c r="I38" s="1095"/>
      <c r="J38" s="1093"/>
      <c r="K38" s="1093"/>
    </row>
    <row r="39" spans="2:11" ht="15">
      <c r="B39" s="1090" t="s">
        <v>313</v>
      </c>
      <c r="C39" s="1091" t="s">
        <v>666</v>
      </c>
      <c r="D39" s="1086">
        <v>0</v>
      </c>
      <c r="E39" s="1086">
        <v>0</v>
      </c>
      <c r="F39" s="1086">
        <v>0</v>
      </c>
      <c r="G39" s="1086">
        <v>0</v>
      </c>
      <c r="H39" s="1094">
        <v>0</v>
      </c>
      <c r="I39" s="1094">
        <v>0</v>
      </c>
      <c r="J39" s="1092">
        <v>0</v>
      </c>
      <c r="K39" s="1092">
        <v>0</v>
      </c>
    </row>
    <row r="40" spans="2:11" ht="15">
      <c r="B40" s="1090"/>
      <c r="C40" s="1091"/>
      <c r="D40" s="1087"/>
      <c r="E40" s="1087"/>
      <c r="F40" s="1087"/>
      <c r="G40" s="1087"/>
      <c r="H40" s="1095"/>
      <c r="I40" s="1095"/>
      <c r="J40" s="1093"/>
      <c r="K40" s="1093"/>
    </row>
    <row r="41" spans="2:11" ht="15">
      <c r="B41" s="1090" t="s">
        <v>315</v>
      </c>
      <c r="C41" s="1091" t="s">
        <v>667</v>
      </c>
      <c r="D41" s="1086">
        <v>103695519.61000001</v>
      </c>
      <c r="E41" s="1086">
        <v>128541890.67</v>
      </c>
      <c r="F41" s="1086">
        <v>155571865.06</v>
      </c>
      <c r="G41" s="1086">
        <v>108877585.14</v>
      </c>
      <c r="H41" s="1086">
        <v>36883185.2425</v>
      </c>
      <c r="I41" s="1086">
        <v>44849156.8015</v>
      </c>
      <c r="J41" s="1088">
        <v>57811323.39</v>
      </c>
      <c r="K41" s="1088">
        <v>40363489.258999996</v>
      </c>
    </row>
    <row r="42" spans="2:11" ht="15">
      <c r="B42" s="1090"/>
      <c r="C42" s="1091"/>
      <c r="D42" s="1087"/>
      <c r="E42" s="1087"/>
      <c r="F42" s="1087"/>
      <c r="G42" s="1087"/>
      <c r="H42" s="1087"/>
      <c r="I42" s="1087"/>
      <c r="J42" s="1089"/>
      <c r="K42" s="1089"/>
    </row>
    <row r="43" spans="2:11" ht="15">
      <c r="B43" s="1082" t="s">
        <v>668</v>
      </c>
      <c r="C43" s="1083"/>
      <c r="D43" s="1083"/>
      <c r="E43" s="1083"/>
      <c r="F43" s="1083"/>
      <c r="G43" s="1083"/>
      <c r="H43" s="1083"/>
      <c r="I43" s="1083"/>
      <c r="J43" s="1083"/>
      <c r="K43" s="1084"/>
    </row>
    <row r="44" spans="2:11" ht="15">
      <c r="B44" s="192" t="s">
        <v>669</v>
      </c>
      <c r="C44" s="147" t="s">
        <v>670</v>
      </c>
      <c r="D44" s="1085"/>
      <c r="E44" s="1085"/>
      <c r="F44" s="1085"/>
      <c r="G44" s="1085"/>
      <c r="H44" s="673">
        <v>2707927604.8249</v>
      </c>
      <c r="I44" s="673">
        <v>2690650181.6844</v>
      </c>
      <c r="J44" s="728">
        <v>2935392597.1323004</v>
      </c>
      <c r="K44" s="728">
        <v>3340860254.2165003</v>
      </c>
    </row>
    <row r="45" spans="2:11" ht="15">
      <c r="B45" s="192">
        <v>22</v>
      </c>
      <c r="C45" s="147" t="s">
        <v>671</v>
      </c>
      <c r="D45" s="1085"/>
      <c r="E45" s="1085"/>
      <c r="F45" s="1085"/>
      <c r="G45" s="1085"/>
      <c r="H45" s="673">
        <v>1852404739.486</v>
      </c>
      <c r="I45" s="673">
        <v>1925821306.0785</v>
      </c>
      <c r="J45" s="728">
        <v>2053202943.141</v>
      </c>
      <c r="K45" s="728">
        <v>2381893445.2635</v>
      </c>
    </row>
    <row r="46" spans="2:11" ht="15">
      <c r="B46" s="192">
        <v>23</v>
      </c>
      <c r="C46" s="147" t="s">
        <v>672</v>
      </c>
      <c r="D46" s="1085"/>
      <c r="E46" s="1085"/>
      <c r="F46" s="1085"/>
      <c r="G46" s="1085"/>
      <c r="H46" s="941">
        <v>1.4618444593141606</v>
      </c>
      <c r="I46" s="941">
        <v>1.3971442590191825</v>
      </c>
      <c r="J46" s="733">
        <v>1.42966510297405</v>
      </c>
      <c r="K46" s="733">
        <v>1.4026069305744755</v>
      </c>
    </row>
    <row r="48" ht="15">
      <c r="B48" s="129"/>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14A6E-A155-4DD5-9C6F-F0D24327BDC3}">
  <dimension ref="A3:D13"/>
  <sheetViews>
    <sheetView workbookViewId="0" topLeftCell="A1"/>
  </sheetViews>
  <sheetFormatPr defaultColWidth="9.140625" defaultRowHeight="15"/>
  <cols>
    <col min="1" max="2" width="9.140625" style="1" customWidth="1"/>
    <col min="3" max="3" width="65.28125" style="1" customWidth="1"/>
    <col min="4" max="4" width="25.140625" style="1" customWidth="1"/>
    <col min="5" max="16384" width="9.140625" style="1" customWidth="1"/>
  </cols>
  <sheetData>
    <row r="3" ht="15">
      <c r="B3" s="191" t="s">
        <v>615</v>
      </c>
    </row>
    <row r="4" ht="15">
      <c r="B4" s="91" t="s">
        <v>673</v>
      </c>
    </row>
    <row r="5" ht="15.75">
      <c r="B5" s="187"/>
    </row>
    <row r="6" spans="2:4" ht="30">
      <c r="B6" s="15" t="s">
        <v>114</v>
      </c>
      <c r="C6" s="1107" t="s">
        <v>123</v>
      </c>
      <c r="D6" s="1108"/>
    </row>
    <row r="7" spans="1:4" ht="31.5">
      <c r="A7" s="158"/>
      <c r="B7" s="15" t="s">
        <v>117</v>
      </c>
      <c r="C7" s="193" t="s">
        <v>674</v>
      </c>
      <c r="D7" s="193"/>
    </row>
    <row r="8" spans="1:4" ht="15.75">
      <c r="A8" s="158"/>
      <c r="B8" s="15" t="s">
        <v>118</v>
      </c>
      <c r="C8" s="193" t="s">
        <v>675</v>
      </c>
      <c r="D8" s="193"/>
    </row>
    <row r="9" spans="1:4" ht="15.75">
      <c r="A9" s="158"/>
      <c r="B9" s="142" t="s">
        <v>148</v>
      </c>
      <c r="C9" s="193" t="s">
        <v>676</v>
      </c>
      <c r="D9" s="193"/>
    </row>
    <row r="10" spans="1:4" ht="31.5">
      <c r="A10" s="158"/>
      <c r="B10" s="15" t="s">
        <v>133</v>
      </c>
      <c r="C10" s="193" t="s">
        <v>677</v>
      </c>
      <c r="D10" s="193"/>
    </row>
    <row r="11" spans="1:4" ht="15.75">
      <c r="A11" s="158"/>
      <c r="B11" s="142" t="s">
        <v>135</v>
      </c>
      <c r="C11" s="193" t="s">
        <v>678</v>
      </c>
      <c r="D11" s="193"/>
    </row>
    <row r="12" spans="1:4" ht="15.75">
      <c r="A12" s="158"/>
      <c r="B12" s="15" t="s">
        <v>138</v>
      </c>
      <c r="C12" s="193" t="s">
        <v>679</v>
      </c>
      <c r="D12" s="193"/>
    </row>
    <row r="13" spans="1:4" ht="47.25">
      <c r="A13" s="158"/>
      <c r="B13" s="15" t="s">
        <v>141</v>
      </c>
      <c r="C13" s="193" t="s">
        <v>680</v>
      </c>
      <c r="D13" s="193"/>
    </row>
  </sheetData>
  <mergeCells count="1">
    <mergeCell ref="C6:D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06E27-8F6E-43AA-A180-054DFFB615FD}">
  <dimension ref="B2:K44"/>
  <sheetViews>
    <sheetView workbookViewId="0" topLeftCell="A1">
      <selection activeCell="O18" sqref="O18"/>
    </sheetView>
  </sheetViews>
  <sheetFormatPr defaultColWidth="9.140625" defaultRowHeight="15"/>
  <cols>
    <col min="1" max="1" width="3.7109375" style="1" customWidth="1"/>
    <col min="2" max="2" width="9.140625" style="1" customWidth="1"/>
    <col min="3" max="3" width="39.28125" style="1" customWidth="1"/>
    <col min="4" max="4" width="22.28125" style="1" customWidth="1"/>
    <col min="5" max="5" width="16.00390625" style="1" customWidth="1"/>
    <col min="6" max="6" width="18.28125" style="1" customWidth="1"/>
    <col min="7" max="7" width="12.57421875" style="1" customWidth="1"/>
    <col min="8" max="8" width="17.8515625" style="1" customWidth="1"/>
    <col min="9" max="9" width="16.8515625" style="1" customWidth="1"/>
    <col min="10" max="10" width="18.57421875" style="1" customWidth="1"/>
    <col min="11" max="16384" width="9.140625" style="1" customWidth="1"/>
  </cols>
  <sheetData>
    <row r="2" ht="16.5">
      <c r="B2" s="194" t="s">
        <v>616</v>
      </c>
    </row>
    <row r="3" ht="15.75">
      <c r="B3" s="187" t="s">
        <v>681</v>
      </c>
    </row>
    <row r="4" s="91" customFormat="1" ht="15.75" thickBot="1"/>
    <row r="5" spans="2:8" ht="15.75" thickBot="1">
      <c r="B5" s="1109"/>
      <c r="C5" s="1110"/>
      <c r="D5" s="195" t="s">
        <v>7</v>
      </c>
      <c r="E5" s="195" t="s">
        <v>8</v>
      </c>
      <c r="F5" s="196" t="s">
        <v>9</v>
      </c>
      <c r="G5" s="197" t="s">
        <v>46</v>
      </c>
      <c r="H5" s="198" t="s">
        <v>47</v>
      </c>
    </row>
    <row r="6" spans="2:8" ht="15.75" customHeight="1" thickBot="1">
      <c r="B6" s="1111" t="s">
        <v>682</v>
      </c>
      <c r="C6" s="1112"/>
      <c r="D6" s="1115" t="s">
        <v>683</v>
      </c>
      <c r="E6" s="1116"/>
      <c r="F6" s="1116"/>
      <c r="G6" s="1117"/>
      <c r="H6" s="1118" t="s">
        <v>684</v>
      </c>
    </row>
    <row r="7" spans="2:8" ht="15" customHeight="1" thickBot="1">
      <c r="B7" s="1113"/>
      <c r="C7" s="1114"/>
      <c r="D7" s="199" t="s">
        <v>685</v>
      </c>
      <c r="E7" s="199" t="s">
        <v>686</v>
      </c>
      <c r="F7" s="199" t="s">
        <v>687</v>
      </c>
      <c r="G7" s="200" t="s">
        <v>688</v>
      </c>
      <c r="H7" s="1119"/>
    </row>
    <row r="8" spans="2:8" ht="15.75" thickBot="1">
      <c r="B8" s="201" t="s">
        <v>689</v>
      </c>
      <c r="C8" s="202"/>
      <c r="D8" s="202"/>
      <c r="E8" s="203"/>
      <c r="F8" s="202"/>
      <c r="G8" s="202"/>
      <c r="H8" s="204"/>
    </row>
    <row r="9" spans="2:8" ht="15.75" thickBot="1">
      <c r="B9" s="734">
        <v>1</v>
      </c>
      <c r="C9" s="735" t="s">
        <v>690</v>
      </c>
      <c r="D9" s="776">
        <v>420624819.51424086</v>
      </c>
      <c r="E9" s="771">
        <v>0</v>
      </c>
      <c r="F9" s="759">
        <v>0</v>
      </c>
      <c r="G9" s="736">
        <v>75000000</v>
      </c>
      <c r="H9" s="737">
        <v>495624819.51424086</v>
      </c>
    </row>
    <row r="10" spans="2:8" ht="15.75" thickBot="1">
      <c r="B10" s="738">
        <v>2</v>
      </c>
      <c r="C10" s="739" t="s">
        <v>691</v>
      </c>
      <c r="D10" s="773">
        <v>420624819.51424086</v>
      </c>
      <c r="E10" s="773">
        <v>0</v>
      </c>
      <c r="F10" s="774">
        <v>0</v>
      </c>
      <c r="G10" s="740">
        <v>75000000</v>
      </c>
      <c r="H10" s="741">
        <v>495624819.51424086</v>
      </c>
    </row>
    <row r="11" spans="2:8" ht="15.75" thickBot="1">
      <c r="B11" s="738">
        <v>3</v>
      </c>
      <c r="C11" s="739" t="s">
        <v>692</v>
      </c>
      <c r="D11" s="742"/>
      <c r="E11" s="773">
        <v>0</v>
      </c>
      <c r="F11" s="774">
        <v>0</v>
      </c>
      <c r="G11" s="740">
        <v>0</v>
      </c>
      <c r="H11" s="741">
        <v>0</v>
      </c>
    </row>
    <row r="12" spans="2:8" ht="15.75" thickBot="1">
      <c r="B12" s="743">
        <v>4</v>
      </c>
      <c r="C12" s="735" t="s">
        <v>693</v>
      </c>
      <c r="D12" s="742"/>
      <c r="E12" s="771">
        <v>2255352389.989868</v>
      </c>
      <c r="F12" s="759">
        <v>132771414.29999997</v>
      </c>
      <c r="G12" s="744">
        <v>8280779.849999999</v>
      </c>
      <c r="H12" s="745">
        <v>2228130291.8003745</v>
      </c>
    </row>
    <row r="13" spans="2:8" ht="15.75" thickBot="1">
      <c r="B13" s="738">
        <v>5</v>
      </c>
      <c r="C13" s="739" t="s">
        <v>642</v>
      </c>
      <c r="D13" s="742"/>
      <c r="E13" s="772">
        <v>1410761761.7898674</v>
      </c>
      <c r="F13" s="761">
        <v>0</v>
      </c>
      <c r="G13" s="740">
        <v>0</v>
      </c>
      <c r="H13" s="741">
        <v>1340223673.700374</v>
      </c>
    </row>
    <row r="14" spans="2:8" ht="15.75" thickBot="1">
      <c r="B14" s="738">
        <v>6</v>
      </c>
      <c r="C14" s="739" t="s">
        <v>643</v>
      </c>
      <c r="D14" s="742"/>
      <c r="E14" s="772">
        <v>844590628.2000005</v>
      </c>
      <c r="F14" s="761">
        <v>132771414.29999997</v>
      </c>
      <c r="G14" s="740">
        <v>8280779.849999999</v>
      </c>
      <c r="H14" s="741">
        <v>887906618.1000005</v>
      </c>
    </row>
    <row r="15" spans="2:11" ht="15.75" thickBot="1">
      <c r="B15" s="743">
        <v>7</v>
      </c>
      <c r="C15" s="735" t="s">
        <v>694</v>
      </c>
      <c r="D15" s="742"/>
      <c r="E15" s="771">
        <v>2464894947.909996</v>
      </c>
      <c r="F15" s="759">
        <v>72248886.1</v>
      </c>
      <c r="G15" s="744">
        <v>462092579.85</v>
      </c>
      <c r="H15" s="745">
        <v>1009245257.4350001</v>
      </c>
      <c r="K15" s="1" t="s">
        <v>2038</v>
      </c>
    </row>
    <row r="16" spans="2:8" ht="15.75" thickBot="1">
      <c r="B16" s="738">
        <v>8</v>
      </c>
      <c r="C16" s="739" t="s">
        <v>695</v>
      </c>
      <c r="D16" s="742"/>
      <c r="E16" s="775">
        <v>199489305.66000006</v>
      </c>
      <c r="F16" s="761">
        <v>0</v>
      </c>
      <c r="G16" s="740">
        <v>0</v>
      </c>
      <c r="H16" s="741">
        <v>43929911.28000001</v>
      </c>
    </row>
    <row r="17" spans="2:8" ht="15.75" thickBot="1">
      <c r="B17" s="738">
        <v>9</v>
      </c>
      <c r="C17" s="746" t="s">
        <v>696</v>
      </c>
      <c r="D17" s="742"/>
      <c r="E17" s="772">
        <v>2265405642.249996</v>
      </c>
      <c r="F17" s="761">
        <v>72248886.1</v>
      </c>
      <c r="G17" s="740">
        <v>462092579.85</v>
      </c>
      <c r="H17" s="741">
        <v>965315346.1550001</v>
      </c>
    </row>
    <row r="18" spans="2:8" ht="15.75" thickBot="1">
      <c r="B18" s="743">
        <v>10</v>
      </c>
      <c r="C18" s="735" t="s">
        <v>697</v>
      </c>
      <c r="D18" s="742"/>
      <c r="E18" s="771">
        <v>0</v>
      </c>
      <c r="F18" s="759">
        <v>0</v>
      </c>
      <c r="G18" s="744">
        <v>0</v>
      </c>
      <c r="H18" s="745">
        <v>0</v>
      </c>
    </row>
    <row r="19" spans="2:8" ht="15.75" thickBot="1">
      <c r="B19" s="743">
        <v>11</v>
      </c>
      <c r="C19" s="735" t="s">
        <v>698</v>
      </c>
      <c r="D19" s="771">
        <v>333018.86999999994</v>
      </c>
      <c r="E19" s="771">
        <v>198941125.80918026</v>
      </c>
      <c r="F19" s="759">
        <v>0</v>
      </c>
      <c r="G19" s="744">
        <v>0</v>
      </c>
      <c r="H19" s="745">
        <v>0</v>
      </c>
    </row>
    <row r="20" spans="2:8" ht="15.75" thickBot="1">
      <c r="B20" s="738">
        <v>12</v>
      </c>
      <c r="C20" s="739" t="s">
        <v>699</v>
      </c>
      <c r="D20" s="772">
        <v>333018.86999999994</v>
      </c>
      <c r="E20" s="742"/>
      <c r="F20" s="769"/>
      <c r="G20" s="770"/>
      <c r="H20" s="747"/>
    </row>
    <row r="21" spans="2:8" ht="45.75" thickBot="1">
      <c r="B21" s="738">
        <v>13</v>
      </c>
      <c r="C21" s="739" t="s">
        <v>700</v>
      </c>
      <c r="D21" s="742"/>
      <c r="E21" s="772">
        <v>198941125.80918026</v>
      </c>
      <c r="F21" s="761">
        <v>0</v>
      </c>
      <c r="G21" s="740">
        <v>0</v>
      </c>
      <c r="H21" s="741">
        <v>0</v>
      </c>
    </row>
    <row r="22" spans="2:8" ht="15.75" thickBot="1">
      <c r="B22" s="748">
        <v>14</v>
      </c>
      <c r="C22" s="749" t="s">
        <v>701</v>
      </c>
      <c r="D22" s="750"/>
      <c r="E22" s="750"/>
      <c r="F22" s="751"/>
      <c r="G22" s="752"/>
      <c r="H22" s="753">
        <v>3733000368.749615</v>
      </c>
    </row>
    <row r="23" spans="2:8" ht="23.25" customHeight="1" thickBot="1">
      <c r="B23" s="1120" t="s">
        <v>702</v>
      </c>
      <c r="C23" s="1121"/>
      <c r="D23" s="1121"/>
      <c r="E23" s="1121"/>
      <c r="F23" s="1121"/>
      <c r="G23" s="1121"/>
      <c r="H23" s="1122"/>
    </row>
    <row r="24" spans="2:8" ht="15.75" thickBot="1">
      <c r="B24" s="743">
        <v>15</v>
      </c>
      <c r="C24" s="735" t="s">
        <v>639</v>
      </c>
      <c r="D24" s="754"/>
      <c r="E24" s="755"/>
      <c r="F24" s="756"/>
      <c r="G24" s="757"/>
      <c r="H24" s="745"/>
    </row>
    <row r="25" spans="2:8" ht="45.75" thickBot="1">
      <c r="B25" s="743" t="s">
        <v>703</v>
      </c>
      <c r="C25" s="735" t="s">
        <v>704</v>
      </c>
      <c r="D25" s="758"/>
      <c r="E25" s="771">
        <v>0</v>
      </c>
      <c r="F25" s="759">
        <v>0</v>
      </c>
      <c r="G25" s="759">
        <v>0</v>
      </c>
      <c r="H25" s="745">
        <v>0</v>
      </c>
    </row>
    <row r="26" spans="2:8" ht="42" customHeight="1" thickBot="1">
      <c r="B26" s="743">
        <v>16</v>
      </c>
      <c r="C26" s="735" t="s">
        <v>705</v>
      </c>
      <c r="D26" s="754"/>
      <c r="E26" s="771">
        <v>36188388.953221105</v>
      </c>
      <c r="F26" s="759">
        <v>0</v>
      </c>
      <c r="G26" s="759">
        <v>0</v>
      </c>
      <c r="H26" s="745">
        <v>18094194.476610553</v>
      </c>
    </row>
    <row r="27" spans="2:8" ht="45.75" customHeight="1" thickBot="1">
      <c r="B27" s="743">
        <v>17</v>
      </c>
      <c r="C27" s="735" t="s">
        <v>706</v>
      </c>
      <c r="D27" s="754"/>
      <c r="E27" s="771">
        <v>210329986.97003543</v>
      </c>
      <c r="F27" s="759">
        <v>229247834.3600247</v>
      </c>
      <c r="G27" s="759">
        <v>2665053656.0899405</v>
      </c>
      <c r="H27" s="745">
        <v>2444352318.0359826</v>
      </c>
    </row>
    <row r="28" spans="2:8" ht="60.75" thickBot="1">
      <c r="B28" s="738">
        <v>18</v>
      </c>
      <c r="C28" s="760" t="s">
        <v>707</v>
      </c>
      <c r="D28" s="754"/>
      <c r="E28" s="772">
        <v>0</v>
      </c>
      <c r="F28" s="761">
        <v>0</v>
      </c>
      <c r="G28" s="761">
        <v>0</v>
      </c>
      <c r="H28" s="741">
        <v>0</v>
      </c>
    </row>
    <row r="29" spans="2:8" ht="60.75" thickBot="1">
      <c r="B29" s="738">
        <v>19</v>
      </c>
      <c r="C29" s="739" t="s">
        <v>708</v>
      </c>
      <c r="D29" s="754"/>
      <c r="E29" s="772">
        <v>3212957.0300000007</v>
      </c>
      <c r="F29" s="761">
        <v>8518341.000000002</v>
      </c>
      <c r="G29" s="761">
        <v>105258624.66000001</v>
      </c>
      <c r="H29" s="741">
        <v>109839090.863</v>
      </c>
    </row>
    <row r="30" spans="2:8" ht="60.75" thickBot="1">
      <c r="B30" s="738">
        <v>20</v>
      </c>
      <c r="C30" s="739" t="s">
        <v>709</v>
      </c>
      <c r="D30" s="754"/>
      <c r="E30" s="772">
        <v>160623850.95003548</v>
      </c>
      <c r="F30" s="761">
        <v>187965174.98002446</v>
      </c>
      <c r="G30" s="761">
        <v>1499188960.2999506</v>
      </c>
      <c r="H30" s="741">
        <v>1459223961.655488</v>
      </c>
    </row>
    <row r="31" spans="2:8" ht="60.75" thickBot="1">
      <c r="B31" s="738">
        <v>21</v>
      </c>
      <c r="C31" s="762" t="s">
        <v>710</v>
      </c>
      <c r="D31" s="754"/>
      <c r="E31" s="772">
        <v>0</v>
      </c>
      <c r="F31" s="761">
        <v>0</v>
      </c>
      <c r="G31" s="761">
        <v>0</v>
      </c>
      <c r="H31" s="741">
        <v>0</v>
      </c>
    </row>
    <row r="32" spans="2:8" ht="30.75" thickBot="1">
      <c r="B32" s="738">
        <v>22</v>
      </c>
      <c r="C32" s="739" t="s">
        <v>711</v>
      </c>
      <c r="D32" s="754"/>
      <c r="E32" s="772">
        <v>23056131.119999945</v>
      </c>
      <c r="F32" s="761">
        <v>23343234.70000024</v>
      </c>
      <c r="G32" s="761">
        <v>1060581933.5299901</v>
      </c>
      <c r="H32" s="741">
        <v>868214501.9304948</v>
      </c>
    </row>
    <row r="33" spans="2:8" ht="60.75" thickBot="1">
      <c r="B33" s="738">
        <v>23</v>
      </c>
      <c r="C33" s="762" t="s">
        <v>710</v>
      </c>
      <c r="D33" s="754"/>
      <c r="E33" s="772">
        <v>23056131.119999945</v>
      </c>
      <c r="F33" s="761">
        <v>23343234.70000024</v>
      </c>
      <c r="G33" s="761">
        <v>1060581933.5299901</v>
      </c>
      <c r="H33" s="741">
        <v>868214501.9304948</v>
      </c>
    </row>
    <row r="34" spans="2:8" ht="75.75" thickBot="1">
      <c r="B34" s="738">
        <v>24</v>
      </c>
      <c r="C34" s="739" t="s">
        <v>712</v>
      </c>
      <c r="D34" s="754"/>
      <c r="E34" s="772">
        <v>23437047.87</v>
      </c>
      <c r="F34" s="761">
        <v>9421083.680000002</v>
      </c>
      <c r="G34" s="761">
        <v>24137.6</v>
      </c>
      <c r="H34" s="741">
        <v>7074763.587</v>
      </c>
    </row>
    <row r="35" spans="2:8" ht="15.75" thickBot="1">
      <c r="B35" s="743">
        <v>25</v>
      </c>
      <c r="C35" s="735" t="s">
        <v>713</v>
      </c>
      <c r="D35" s="754"/>
      <c r="E35" s="771">
        <v>0</v>
      </c>
      <c r="F35" s="759">
        <v>0</v>
      </c>
      <c r="G35" s="759">
        <v>0</v>
      </c>
      <c r="H35" s="759">
        <v>0</v>
      </c>
    </row>
    <row r="36" spans="2:8" ht="15.75" thickBot="1">
      <c r="B36" s="743">
        <v>26</v>
      </c>
      <c r="C36" s="735" t="s">
        <v>714</v>
      </c>
      <c r="D36" s="754"/>
      <c r="E36" s="777">
        <f>SUM(E37,E38,E39,E40,E41)</f>
        <v>1578013.5100000002</v>
      </c>
      <c r="F36" s="777">
        <f>SUM(F37,F38,F39,F40,F41)</f>
        <v>0</v>
      </c>
      <c r="G36" s="777">
        <f>SUM(G37,G38,G39,G40,G41)</f>
        <v>151628549.5500641</v>
      </c>
      <c r="H36" s="759">
        <f>SUM(H37,H38,H39,H40,H41)</f>
        <v>1578013.5100000002</v>
      </c>
    </row>
    <row r="37" spans="2:8" ht="15.75" thickBot="1">
      <c r="B37" s="738">
        <v>27</v>
      </c>
      <c r="C37" s="739" t="s">
        <v>715</v>
      </c>
      <c r="D37" s="754"/>
      <c r="E37" s="754"/>
      <c r="F37" s="763"/>
      <c r="G37" s="761">
        <v>0</v>
      </c>
      <c r="H37" s="764">
        <v>0</v>
      </c>
    </row>
    <row r="38" spans="2:8" ht="45.75" thickBot="1">
      <c r="B38" s="738">
        <v>28</v>
      </c>
      <c r="C38" s="739" t="s">
        <v>716</v>
      </c>
      <c r="D38" s="754"/>
      <c r="E38" s="1123">
        <v>0</v>
      </c>
      <c r="F38" s="1124"/>
      <c r="G38" s="1125"/>
      <c r="H38" s="741">
        <v>0</v>
      </c>
    </row>
    <row r="39" spans="2:8" ht="15.75" thickBot="1">
      <c r="B39" s="738">
        <v>29</v>
      </c>
      <c r="C39" s="739" t="s">
        <v>717</v>
      </c>
      <c r="D39" s="765"/>
      <c r="E39" s="1123">
        <v>0</v>
      </c>
      <c r="F39" s="1124"/>
      <c r="G39" s="1125"/>
      <c r="H39" s="741">
        <v>0</v>
      </c>
    </row>
    <row r="40" spans="2:8" ht="30.75" thickBot="1">
      <c r="B40" s="738">
        <v>30</v>
      </c>
      <c r="C40" s="739" t="s">
        <v>718</v>
      </c>
      <c r="D40" s="754"/>
      <c r="E40" s="1123">
        <v>1578013.5100000002</v>
      </c>
      <c r="F40" s="1124"/>
      <c r="G40" s="1125"/>
      <c r="H40" s="741">
        <v>1578013.5100000002</v>
      </c>
    </row>
    <row r="41" spans="2:8" ht="30.75" thickBot="1">
      <c r="B41" s="738">
        <v>31</v>
      </c>
      <c r="C41" s="739" t="s">
        <v>719</v>
      </c>
      <c r="D41" s="754"/>
      <c r="E41" s="778">
        <v>0</v>
      </c>
      <c r="F41" s="779">
        <v>0</v>
      </c>
      <c r="G41" s="761">
        <v>151628549.5500641</v>
      </c>
      <c r="H41" s="741"/>
    </row>
    <row r="42" spans="2:8" ht="15.75" thickBot="1">
      <c r="B42" s="743">
        <v>32</v>
      </c>
      <c r="C42" s="735" t="s">
        <v>720</v>
      </c>
      <c r="D42" s="754"/>
      <c r="E42" s="780">
        <v>700844427.7899202</v>
      </c>
      <c r="F42" s="766">
        <v>0</v>
      </c>
      <c r="G42" s="766">
        <v>0</v>
      </c>
      <c r="H42" s="767">
        <v>31711310.466996014</v>
      </c>
    </row>
    <row r="43" spans="2:8" ht="15.75" thickBot="1">
      <c r="B43" s="748">
        <v>33</v>
      </c>
      <c r="C43" s="749" t="s">
        <v>721</v>
      </c>
      <c r="D43" s="750"/>
      <c r="E43" s="750"/>
      <c r="F43" s="751"/>
      <c r="G43" s="768"/>
      <c r="H43" s="753">
        <v>2647364386.039654</v>
      </c>
    </row>
    <row r="44" spans="2:8" ht="15.75" thickBot="1">
      <c r="B44" s="205">
        <v>34</v>
      </c>
      <c r="C44" s="208" t="s">
        <v>722</v>
      </c>
      <c r="D44" s="206"/>
      <c r="E44" s="206"/>
      <c r="F44" s="207"/>
      <c r="G44" s="207"/>
      <c r="H44" s="781">
        <v>1.4100818113421958</v>
      </c>
    </row>
  </sheetData>
  <mergeCells count="8">
    <mergeCell ref="E38:G38"/>
    <mergeCell ref="E39:G39"/>
    <mergeCell ref="E40:G40"/>
    <mergeCell ref="B5:C5"/>
    <mergeCell ref="B6:C7"/>
    <mergeCell ref="D6:G6"/>
    <mergeCell ref="H6:H7"/>
    <mergeCell ref="B23:H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XIII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0EDE-1588-4932-B4A3-C053E5E711A7}">
  <sheetPr>
    <pageSetUpPr fitToPage="1"/>
  </sheetPr>
  <dimension ref="B2:S12"/>
  <sheetViews>
    <sheetView workbookViewId="0" topLeftCell="A1"/>
  </sheetViews>
  <sheetFormatPr defaultColWidth="9.140625" defaultRowHeight="15"/>
  <cols>
    <col min="1" max="1" width="5.7109375" style="1" customWidth="1"/>
    <col min="2" max="2" width="6.7109375" style="1" customWidth="1"/>
    <col min="3" max="11" width="9.140625" style="1" customWidth="1"/>
    <col min="12" max="12" width="19.57421875" style="1" customWidth="1"/>
    <col min="13" max="17" width="9.140625" style="1" hidden="1" customWidth="1"/>
    <col min="18" max="19" width="7.8515625" style="1" customWidth="1"/>
    <col min="20" max="16384" width="9.140625" style="1" customWidth="1"/>
  </cols>
  <sheetData>
    <row r="2" ht="15">
      <c r="B2" s="227" t="s">
        <v>766</v>
      </c>
    </row>
    <row r="4" spans="2:19" ht="15">
      <c r="B4" s="1127" t="s">
        <v>780</v>
      </c>
      <c r="C4" s="1127"/>
      <c r="D4" s="1127"/>
      <c r="E4" s="1127"/>
      <c r="F4" s="1127"/>
      <c r="G4" s="1127"/>
      <c r="H4" s="1127"/>
      <c r="I4" s="1127"/>
      <c r="J4" s="1127"/>
      <c r="K4" s="1127"/>
      <c r="L4" s="1127"/>
      <c r="M4" s="1127"/>
      <c r="N4" s="1127"/>
      <c r="O4" s="1127"/>
      <c r="P4" s="1127"/>
      <c r="Q4" s="1127"/>
      <c r="R4" s="1127"/>
      <c r="S4" s="1127"/>
    </row>
    <row r="5" spans="2:19" ht="15">
      <c r="B5" s="1128" t="s">
        <v>781</v>
      </c>
      <c r="C5" s="1128"/>
      <c r="D5" s="1128"/>
      <c r="E5" s="1128"/>
      <c r="F5" s="1128"/>
      <c r="G5" s="1128"/>
      <c r="H5" s="1128"/>
      <c r="I5" s="1128"/>
      <c r="J5" s="1128"/>
      <c r="K5" s="1128"/>
      <c r="L5" s="1128"/>
      <c r="M5" s="1128"/>
      <c r="N5" s="1128"/>
      <c r="O5" s="1128"/>
      <c r="P5" s="1128"/>
      <c r="Q5" s="1128"/>
      <c r="R5" s="1128"/>
      <c r="S5" s="1128"/>
    </row>
    <row r="6" spans="2:19" ht="34.5" customHeight="1">
      <c r="B6" s="41" t="s">
        <v>117</v>
      </c>
      <c r="C6" s="1126" t="s">
        <v>782</v>
      </c>
      <c r="D6" s="1126"/>
      <c r="E6" s="1126"/>
      <c r="F6" s="1126"/>
      <c r="G6" s="1126"/>
      <c r="H6" s="1126"/>
      <c r="I6" s="1126"/>
      <c r="J6" s="1126"/>
      <c r="K6" s="1126"/>
      <c r="L6" s="1126"/>
      <c r="M6" s="1126"/>
      <c r="N6" s="1126"/>
      <c r="O6" s="1126"/>
      <c r="P6" s="1126"/>
      <c r="Q6" s="1126"/>
      <c r="R6" s="1126"/>
      <c r="S6" s="1126"/>
    </row>
    <row r="7" spans="2:19" ht="15">
      <c r="B7" s="1014" t="s">
        <v>118</v>
      </c>
      <c r="C7" s="1126" t="s">
        <v>783</v>
      </c>
      <c r="D7" s="1126"/>
      <c r="E7" s="1126"/>
      <c r="F7" s="1126"/>
      <c r="G7" s="1126"/>
      <c r="H7" s="1126"/>
      <c r="I7" s="1126"/>
      <c r="J7" s="1126"/>
      <c r="K7" s="1126"/>
      <c r="L7" s="1126"/>
      <c r="M7" s="1126"/>
      <c r="N7" s="1126"/>
      <c r="O7" s="1126"/>
      <c r="P7" s="1126"/>
      <c r="Q7" s="1126"/>
      <c r="R7" s="1126"/>
      <c r="S7" s="1126"/>
    </row>
    <row r="8" spans="2:19" ht="15">
      <c r="B8" s="1014"/>
      <c r="C8" s="1126"/>
      <c r="D8" s="1126"/>
      <c r="E8" s="1126"/>
      <c r="F8" s="1126"/>
      <c r="G8" s="1126"/>
      <c r="H8" s="1126"/>
      <c r="I8" s="1126"/>
      <c r="J8" s="1126"/>
      <c r="K8" s="1126"/>
      <c r="L8" s="1126"/>
      <c r="M8" s="1126"/>
      <c r="N8" s="1126"/>
      <c r="O8" s="1126"/>
      <c r="P8" s="1126"/>
      <c r="Q8" s="1126"/>
      <c r="R8" s="1126"/>
      <c r="S8" s="1126"/>
    </row>
    <row r="9" spans="2:19" ht="15">
      <c r="B9" s="1129" t="s">
        <v>148</v>
      </c>
      <c r="C9" s="1126" t="s">
        <v>784</v>
      </c>
      <c r="D9" s="1126"/>
      <c r="E9" s="1126"/>
      <c r="F9" s="1126"/>
      <c r="G9" s="1126"/>
      <c r="H9" s="1126"/>
      <c r="I9" s="1126"/>
      <c r="J9" s="1126"/>
      <c r="K9" s="1126"/>
      <c r="L9" s="1126"/>
      <c r="M9" s="1126"/>
      <c r="N9" s="1126"/>
      <c r="O9" s="1126"/>
      <c r="P9" s="1126"/>
      <c r="Q9" s="1126"/>
      <c r="R9" s="1126"/>
      <c r="S9" s="1126"/>
    </row>
    <row r="10" spans="2:19" ht="15">
      <c r="B10" s="1129"/>
      <c r="C10" s="1126"/>
      <c r="D10" s="1126"/>
      <c r="E10" s="1126"/>
      <c r="F10" s="1126"/>
      <c r="G10" s="1126"/>
      <c r="H10" s="1126"/>
      <c r="I10" s="1126"/>
      <c r="J10" s="1126"/>
      <c r="K10" s="1126"/>
      <c r="L10" s="1126"/>
      <c r="M10" s="1126"/>
      <c r="N10" s="1126"/>
      <c r="O10" s="1126"/>
      <c r="P10" s="1126"/>
      <c r="Q10" s="1126"/>
      <c r="R10" s="1126"/>
      <c r="S10" s="1126"/>
    </row>
    <row r="11" spans="2:19" ht="15">
      <c r="B11" s="1014" t="s">
        <v>133</v>
      </c>
      <c r="C11" s="1126" t="s">
        <v>785</v>
      </c>
      <c r="D11" s="1126"/>
      <c r="E11" s="1126"/>
      <c r="F11" s="1126"/>
      <c r="G11" s="1126"/>
      <c r="H11" s="1126"/>
      <c r="I11" s="1126"/>
      <c r="J11" s="1126"/>
      <c r="K11" s="1126"/>
      <c r="L11" s="1126"/>
      <c r="M11" s="1126"/>
      <c r="N11" s="1126"/>
      <c r="O11" s="1126"/>
      <c r="P11" s="1126"/>
      <c r="Q11" s="1126"/>
      <c r="R11" s="1126"/>
      <c r="S11" s="1126"/>
    </row>
    <row r="12" spans="2:19" ht="15">
      <c r="B12" s="1014"/>
      <c r="C12" s="1126"/>
      <c r="D12" s="1126"/>
      <c r="E12" s="1126"/>
      <c r="F12" s="1126"/>
      <c r="G12" s="1126"/>
      <c r="H12" s="1126"/>
      <c r="I12" s="1126"/>
      <c r="J12" s="1126"/>
      <c r="K12" s="1126"/>
      <c r="L12" s="1126"/>
      <c r="M12" s="1126"/>
      <c r="N12" s="1126"/>
      <c r="O12" s="1126"/>
      <c r="P12" s="1126"/>
      <c r="Q12" s="1126"/>
      <c r="R12" s="1126"/>
      <c r="S12" s="1126"/>
    </row>
  </sheetData>
  <mergeCells count="9">
    <mergeCell ref="B11:B12"/>
    <mergeCell ref="C11:S12"/>
    <mergeCell ref="B4:S4"/>
    <mergeCell ref="B5:S5"/>
    <mergeCell ref="C6:S6"/>
    <mergeCell ref="B7:B8"/>
    <mergeCell ref="C7:S8"/>
    <mergeCell ref="B9:B10"/>
    <mergeCell ref="C9:S1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2C59-74E9-43D9-A278-4AF9F49A881F}">
  <sheetPr>
    <pageSetUpPr fitToPage="1"/>
  </sheetPr>
  <dimension ref="B2:S11"/>
  <sheetViews>
    <sheetView workbookViewId="0" topLeftCell="A1"/>
  </sheetViews>
  <sheetFormatPr defaultColWidth="9.140625" defaultRowHeight="15"/>
  <cols>
    <col min="1" max="1" width="5.7109375" style="1" customWidth="1"/>
    <col min="2" max="2" width="5.421875" style="1" customWidth="1"/>
    <col min="3" max="13" width="9.140625" style="1" customWidth="1"/>
    <col min="14" max="14" width="0.2890625" style="1" customWidth="1"/>
    <col min="15" max="18" width="9.140625" style="1" hidden="1" customWidth="1"/>
    <col min="19" max="19" width="17.140625" style="1" customWidth="1"/>
    <col min="20" max="16384" width="9.140625" style="1" customWidth="1"/>
  </cols>
  <sheetData>
    <row r="2" ht="15">
      <c r="B2" s="227" t="s">
        <v>767</v>
      </c>
    </row>
    <row r="4" spans="2:19" ht="15">
      <c r="B4" s="1128" t="s">
        <v>781</v>
      </c>
      <c r="C4" s="1128"/>
      <c r="D4" s="1128"/>
      <c r="E4" s="1128"/>
      <c r="F4" s="1128"/>
      <c r="G4" s="1128"/>
      <c r="H4" s="1128"/>
      <c r="I4" s="1128"/>
      <c r="J4" s="1128"/>
      <c r="K4" s="1128"/>
      <c r="L4" s="1128"/>
      <c r="M4" s="1128"/>
      <c r="N4" s="1128"/>
      <c r="O4" s="1128"/>
      <c r="P4" s="1128"/>
      <c r="Q4" s="1128"/>
      <c r="R4" s="1128"/>
      <c r="S4" s="1128"/>
    </row>
    <row r="5" spans="2:19" ht="51.75" customHeight="1">
      <c r="B5" s="41" t="s">
        <v>117</v>
      </c>
      <c r="C5" s="1126" t="s">
        <v>786</v>
      </c>
      <c r="D5" s="1126"/>
      <c r="E5" s="1126"/>
      <c r="F5" s="1126"/>
      <c r="G5" s="1126"/>
      <c r="H5" s="1126"/>
      <c r="I5" s="1126"/>
      <c r="J5" s="1126"/>
      <c r="K5" s="1126"/>
      <c r="L5" s="1126"/>
      <c r="M5" s="1126"/>
      <c r="N5" s="1126"/>
      <c r="O5" s="1126"/>
      <c r="P5" s="1126"/>
      <c r="Q5" s="1126"/>
      <c r="R5" s="1126"/>
      <c r="S5" s="1126"/>
    </row>
    <row r="6" spans="2:19" ht="15" customHeight="1">
      <c r="B6" s="1014" t="s">
        <v>118</v>
      </c>
      <c r="C6" s="1126" t="s">
        <v>787</v>
      </c>
      <c r="D6" s="1126"/>
      <c r="E6" s="1126"/>
      <c r="F6" s="1126"/>
      <c r="G6" s="1126"/>
      <c r="H6" s="1126"/>
      <c r="I6" s="1126"/>
      <c r="J6" s="1126"/>
      <c r="K6" s="1126"/>
      <c r="L6" s="1126"/>
      <c r="M6" s="1126"/>
      <c r="N6" s="1126"/>
      <c r="O6" s="1126"/>
      <c r="P6" s="1126"/>
      <c r="Q6" s="1126"/>
      <c r="R6" s="1126"/>
      <c r="S6" s="1126"/>
    </row>
    <row r="7" spans="2:19" ht="15">
      <c r="B7" s="1014"/>
      <c r="C7" s="1126"/>
      <c r="D7" s="1126"/>
      <c r="E7" s="1126"/>
      <c r="F7" s="1126"/>
      <c r="G7" s="1126"/>
      <c r="H7" s="1126"/>
      <c r="I7" s="1126"/>
      <c r="J7" s="1126"/>
      <c r="K7" s="1126"/>
      <c r="L7" s="1126"/>
      <c r="M7" s="1126"/>
      <c r="N7" s="1126"/>
      <c r="O7" s="1126"/>
      <c r="P7" s="1126"/>
      <c r="Q7" s="1126"/>
      <c r="R7" s="1126"/>
      <c r="S7" s="1126"/>
    </row>
    <row r="8" spans="2:19" ht="15">
      <c r="B8" s="1014" t="s">
        <v>148</v>
      </c>
      <c r="C8" s="1126" t="s">
        <v>788</v>
      </c>
      <c r="D8" s="1126"/>
      <c r="E8" s="1126"/>
      <c r="F8" s="1126"/>
      <c r="G8" s="1126"/>
      <c r="H8" s="1126"/>
      <c r="I8" s="1126"/>
      <c r="J8" s="1126"/>
      <c r="K8" s="1126"/>
      <c r="L8" s="1126"/>
      <c r="M8" s="1126"/>
      <c r="N8" s="1126"/>
      <c r="O8" s="1126"/>
      <c r="P8" s="1126"/>
      <c r="Q8" s="1126"/>
      <c r="R8" s="1126"/>
      <c r="S8" s="1126"/>
    </row>
    <row r="9" spans="2:19" ht="15">
      <c r="B9" s="1014"/>
      <c r="C9" s="1126"/>
      <c r="D9" s="1126"/>
      <c r="E9" s="1126"/>
      <c r="F9" s="1126"/>
      <c r="G9" s="1126"/>
      <c r="H9" s="1126"/>
      <c r="I9" s="1126"/>
      <c r="J9" s="1126"/>
      <c r="K9" s="1126"/>
      <c r="L9" s="1126"/>
      <c r="M9" s="1126"/>
      <c r="N9" s="1126"/>
      <c r="O9" s="1126"/>
      <c r="P9" s="1126"/>
      <c r="Q9" s="1126"/>
      <c r="R9" s="1126"/>
      <c r="S9" s="1126"/>
    </row>
    <row r="10" spans="2:19" ht="15">
      <c r="B10" s="1014" t="s">
        <v>133</v>
      </c>
      <c r="C10" s="1126" t="s">
        <v>789</v>
      </c>
      <c r="D10" s="1126"/>
      <c r="E10" s="1126"/>
      <c r="F10" s="1126"/>
      <c r="G10" s="1126"/>
      <c r="H10" s="1126"/>
      <c r="I10" s="1126"/>
      <c r="J10" s="1126"/>
      <c r="K10" s="1126"/>
      <c r="L10" s="1126"/>
      <c r="M10" s="1126"/>
      <c r="N10" s="1126"/>
      <c r="O10" s="1126"/>
      <c r="P10" s="1126"/>
      <c r="Q10" s="1126"/>
      <c r="R10" s="1126"/>
      <c r="S10" s="1126"/>
    </row>
    <row r="11" spans="2:19" ht="42" customHeight="1">
      <c r="B11" s="1014"/>
      <c r="C11" s="1126"/>
      <c r="D11" s="1126"/>
      <c r="E11" s="1126"/>
      <c r="F11" s="1126"/>
      <c r="G11" s="1126"/>
      <c r="H11" s="1126"/>
      <c r="I11" s="1126"/>
      <c r="J11" s="1126"/>
      <c r="K11" s="1126"/>
      <c r="L11" s="1126"/>
      <c r="M11" s="1126"/>
      <c r="N11" s="1126"/>
      <c r="O11" s="1126"/>
      <c r="P11" s="1126"/>
      <c r="Q11" s="1126"/>
      <c r="R11" s="1126"/>
      <c r="S11" s="1126"/>
    </row>
  </sheetData>
  <mergeCells count="8">
    <mergeCell ref="B10:B11"/>
    <mergeCell ref="C10:S11"/>
    <mergeCell ref="B4:S4"/>
    <mergeCell ref="C5:S5"/>
    <mergeCell ref="B6:B7"/>
    <mergeCell ref="C6:S7"/>
    <mergeCell ref="B8:B9"/>
    <mergeCell ref="C8:S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363D-3FC9-4457-B063-06328A769EFD}">
  <dimension ref="A1:J134"/>
  <sheetViews>
    <sheetView workbookViewId="0" topLeftCell="A4">
      <selection activeCell="D14" sqref="D14:H16"/>
    </sheetView>
  </sheetViews>
  <sheetFormatPr defaultColWidth="9.140625" defaultRowHeight="15"/>
  <cols>
    <col min="1" max="1" width="4.421875" style="1" customWidth="1"/>
    <col min="2" max="2" width="8.421875" style="1" customWidth="1"/>
    <col min="3" max="3" width="60.140625" style="1" customWidth="1"/>
    <col min="4" max="4" width="17.57421875" style="1" customWidth="1"/>
    <col min="5" max="6" width="14.421875" style="1" bestFit="1" customWidth="1"/>
    <col min="7" max="7" width="34.7109375" style="1" customWidth="1"/>
    <col min="8" max="8" width="14.421875" style="1" bestFit="1" customWidth="1"/>
    <col min="9" max="9" width="13.57421875" style="1" bestFit="1" customWidth="1"/>
    <col min="10" max="10" width="28.57421875" style="1" customWidth="1"/>
    <col min="11" max="11" width="15.7109375" style="1" customWidth="1"/>
    <col min="12" max="16384" width="9.140625" style="1" customWidth="1"/>
  </cols>
  <sheetData>
    <row r="1" ht="15">
      <c r="A1" s="11"/>
    </row>
    <row r="2" spans="1:2" ht="15">
      <c r="A2" s="11"/>
      <c r="B2" s="12" t="s">
        <v>1</v>
      </c>
    </row>
    <row r="3" spans="1:2" ht="15">
      <c r="A3" s="11"/>
      <c r="B3" s="12"/>
    </row>
    <row r="4" ht="15">
      <c r="A4" s="11"/>
    </row>
    <row r="5" spans="1:8" ht="15">
      <c r="A5" s="11"/>
      <c r="B5" s="13"/>
      <c r="C5" s="14"/>
      <c r="D5" s="15" t="s">
        <v>7</v>
      </c>
      <c r="E5" s="15" t="s">
        <v>8</v>
      </c>
      <c r="F5" s="15" t="s">
        <v>9</v>
      </c>
      <c r="G5" s="15" t="s">
        <v>46</v>
      </c>
      <c r="H5" s="15" t="s">
        <v>47</v>
      </c>
    </row>
    <row r="6" spans="1:8" ht="15">
      <c r="A6" s="11"/>
      <c r="B6" s="16"/>
      <c r="C6" s="17"/>
      <c r="D6" s="87" t="s">
        <v>2012</v>
      </c>
      <c r="E6" s="87" t="s">
        <v>1770</v>
      </c>
      <c r="F6" s="87" t="s">
        <v>1769</v>
      </c>
      <c r="G6" s="87" t="s">
        <v>2034</v>
      </c>
      <c r="H6" s="87" t="s">
        <v>2035</v>
      </c>
    </row>
    <row r="7" spans="1:8" ht="15">
      <c r="A7" s="11"/>
      <c r="B7" s="18"/>
      <c r="C7" s="998" t="s">
        <v>48</v>
      </c>
      <c r="D7" s="999"/>
      <c r="E7" s="999"/>
      <c r="F7" s="999"/>
      <c r="G7" s="999"/>
      <c r="H7" s="1000"/>
    </row>
    <row r="8" spans="1:8" ht="15">
      <c r="A8" s="11"/>
      <c r="B8" s="19">
        <v>1</v>
      </c>
      <c r="C8" s="20" t="s">
        <v>49</v>
      </c>
      <c r="D8" s="673">
        <v>365624819.51</v>
      </c>
      <c r="E8" s="673">
        <v>364955562.5416661</v>
      </c>
      <c r="F8" s="673">
        <v>344660860.70091385</v>
      </c>
      <c r="G8" s="673">
        <v>333212336.316199</v>
      </c>
      <c r="H8" s="673">
        <v>283701581.93010205</v>
      </c>
    </row>
    <row r="9" spans="1:8" ht="15">
      <c r="A9" s="11"/>
      <c r="B9" s="19">
        <v>2</v>
      </c>
      <c r="C9" s="20" t="s">
        <v>50</v>
      </c>
      <c r="D9" s="673">
        <v>420624819.51</v>
      </c>
      <c r="E9" s="673">
        <v>419955562.5416661</v>
      </c>
      <c r="F9" s="673">
        <v>379660860.70091385</v>
      </c>
      <c r="G9" s="673">
        <v>368212336.316199</v>
      </c>
      <c r="H9" s="673">
        <v>318701581.93010205</v>
      </c>
    </row>
    <row r="10" spans="1:8" ht="15">
      <c r="A10" s="11"/>
      <c r="B10" s="19">
        <v>3</v>
      </c>
      <c r="C10" s="20" t="s">
        <v>51</v>
      </c>
      <c r="D10" s="673">
        <v>495624819.51</v>
      </c>
      <c r="E10" s="673">
        <v>494955562.5416661</v>
      </c>
      <c r="F10" s="673">
        <v>454660860.70091385</v>
      </c>
      <c r="G10" s="673">
        <v>443212336.316199</v>
      </c>
      <c r="H10" s="673">
        <v>393701581.93010205</v>
      </c>
    </row>
    <row r="11" spans="1:8" ht="15">
      <c r="A11" s="11"/>
      <c r="B11" s="21"/>
      <c r="C11" s="995" t="s">
        <v>52</v>
      </c>
      <c r="D11" s="996"/>
      <c r="E11" s="996"/>
      <c r="F11" s="996"/>
      <c r="G11" s="996"/>
      <c r="H11" s="997"/>
    </row>
    <row r="12" spans="1:8" ht="15">
      <c r="A12" s="11"/>
      <c r="B12" s="19">
        <v>4</v>
      </c>
      <c r="C12" s="20" t="s">
        <v>53</v>
      </c>
      <c r="D12" s="673">
        <v>2235154569.242</v>
      </c>
      <c r="E12" s="673">
        <v>2278688947.23653</v>
      </c>
      <c r="F12" s="673">
        <v>2320104454.34831</v>
      </c>
      <c r="G12" s="673">
        <v>2157842746.52359</v>
      </c>
      <c r="H12" s="673">
        <v>2019883017.35122</v>
      </c>
    </row>
    <row r="13" spans="1:8" ht="15" customHeight="1">
      <c r="A13" s="11"/>
      <c r="B13" s="21"/>
      <c r="C13" s="1001" t="s">
        <v>54</v>
      </c>
      <c r="D13" s="1002"/>
      <c r="E13" s="1002"/>
      <c r="F13" s="1002"/>
      <c r="G13" s="1002"/>
      <c r="H13" s="1003"/>
    </row>
    <row r="14" spans="1:8" ht="15">
      <c r="A14" s="11"/>
      <c r="B14" s="19">
        <v>5</v>
      </c>
      <c r="C14" s="20" t="s">
        <v>55</v>
      </c>
      <c r="D14" s="936">
        <v>0.163579</v>
      </c>
      <c r="E14" s="936">
        <v>0.16016032507827116</v>
      </c>
      <c r="F14" s="936">
        <v>0.14855402740810006</v>
      </c>
      <c r="G14" s="936">
        <v>0.1544191933601387</v>
      </c>
      <c r="H14" s="936">
        <v>0.14045446171537945</v>
      </c>
    </row>
    <row r="15" spans="1:8" ht="15">
      <c r="A15" s="11"/>
      <c r="B15" s="19">
        <v>6</v>
      </c>
      <c r="C15" s="20" t="s">
        <v>56</v>
      </c>
      <c r="D15" s="936">
        <v>0.188186</v>
      </c>
      <c r="E15" s="936">
        <v>0.18429701124893128</v>
      </c>
      <c r="F15" s="936">
        <v>0.16363955510251202</v>
      </c>
      <c r="G15" s="936">
        <v>0.1706390963425905</v>
      </c>
      <c r="H15" s="936">
        <v>0.15778219787600986</v>
      </c>
    </row>
    <row r="16" spans="1:8" ht="15">
      <c r="A16" s="11"/>
      <c r="B16" s="19">
        <v>7</v>
      </c>
      <c r="C16" s="20" t="s">
        <v>57</v>
      </c>
      <c r="D16" s="936">
        <v>0.221741</v>
      </c>
      <c r="E16" s="936">
        <v>0.21721067420892234</v>
      </c>
      <c r="F16" s="936">
        <v>0.19596568587625196</v>
      </c>
      <c r="G16" s="936">
        <v>0.20539603130498726</v>
      </c>
      <c r="H16" s="936">
        <v>0.19491306107736076</v>
      </c>
    </row>
    <row r="17" spans="1:8" ht="29.1" customHeight="1">
      <c r="A17" s="11"/>
      <c r="B17" s="21"/>
      <c r="C17" s="992" t="s">
        <v>58</v>
      </c>
      <c r="D17" s="993"/>
      <c r="E17" s="993"/>
      <c r="F17" s="993"/>
      <c r="G17" s="993"/>
      <c r="H17" s="994"/>
    </row>
    <row r="18" spans="1:8" ht="30">
      <c r="A18" s="11"/>
      <c r="B18" s="19" t="s">
        <v>59</v>
      </c>
      <c r="C18" s="6" t="s">
        <v>60</v>
      </c>
      <c r="D18" s="936">
        <v>0.034</v>
      </c>
      <c r="E18" s="936">
        <v>0.034</v>
      </c>
      <c r="F18" s="936">
        <v>0.027399999999999994</v>
      </c>
      <c r="G18" s="936">
        <v>0.027399999999999994</v>
      </c>
      <c r="H18" s="936">
        <v>0.027399999999999994</v>
      </c>
    </row>
    <row r="19" spans="1:8" ht="15">
      <c r="A19" s="11"/>
      <c r="B19" s="19" t="s">
        <v>61</v>
      </c>
      <c r="C19" s="6" t="s">
        <v>62</v>
      </c>
      <c r="D19" s="936">
        <v>0.019100000000000006</v>
      </c>
      <c r="E19" s="936">
        <v>0.019100000000000006</v>
      </c>
      <c r="F19" s="936">
        <v>0.015400000000000004</v>
      </c>
      <c r="G19" s="936">
        <v>0.015399999999999997</v>
      </c>
      <c r="H19" s="936">
        <v>0.015399999999999997</v>
      </c>
    </row>
    <row r="20" spans="1:8" ht="15">
      <c r="A20" s="11"/>
      <c r="B20" s="19" t="s">
        <v>63</v>
      </c>
      <c r="C20" s="6" t="s">
        <v>64</v>
      </c>
      <c r="D20" s="936">
        <v>0.02550000000000001</v>
      </c>
      <c r="E20" s="936">
        <v>0.02550000000000001</v>
      </c>
      <c r="F20" s="936">
        <v>0.020600000000000007</v>
      </c>
      <c r="G20" s="936">
        <v>0.020600000000000007</v>
      </c>
      <c r="H20" s="936">
        <v>0.020600000000000007</v>
      </c>
    </row>
    <row r="21" spans="1:8" ht="15">
      <c r="A21" s="11"/>
      <c r="B21" s="19" t="s">
        <v>65</v>
      </c>
      <c r="C21" s="6" t="s">
        <v>66</v>
      </c>
      <c r="D21" s="936">
        <v>0.114</v>
      </c>
      <c r="E21" s="936">
        <v>0.114</v>
      </c>
      <c r="F21" s="936">
        <v>0.1074</v>
      </c>
      <c r="G21" s="936">
        <v>0.1074</v>
      </c>
      <c r="H21" s="936">
        <v>0.1074</v>
      </c>
    </row>
    <row r="22" spans="1:8" ht="15.75" customHeight="1">
      <c r="A22" s="11"/>
      <c r="B22" s="21"/>
      <c r="C22" s="992" t="s">
        <v>67</v>
      </c>
      <c r="D22" s="993"/>
      <c r="E22" s="993"/>
      <c r="F22" s="993"/>
      <c r="G22" s="993"/>
      <c r="H22" s="994"/>
    </row>
    <row r="23" spans="1:8" ht="15">
      <c r="A23" s="11"/>
      <c r="B23" s="19">
        <v>8</v>
      </c>
      <c r="C23" s="20" t="s">
        <v>68</v>
      </c>
      <c r="D23" s="936">
        <v>0.024999999999999998</v>
      </c>
      <c r="E23" s="936">
        <v>0.024999999999999894</v>
      </c>
      <c r="F23" s="936">
        <v>0.025000001712638515</v>
      </c>
      <c r="G23" s="936">
        <v>0.024999999948096426</v>
      </c>
      <c r="H23" s="936">
        <v>0.025000000000000248</v>
      </c>
    </row>
    <row r="24" spans="1:8" ht="30">
      <c r="A24" s="11"/>
      <c r="B24" s="19" t="s">
        <v>20</v>
      </c>
      <c r="C24" s="20" t="s">
        <v>69</v>
      </c>
      <c r="D24" s="936">
        <v>0</v>
      </c>
      <c r="E24" s="936">
        <v>0</v>
      </c>
      <c r="F24" s="936">
        <v>0</v>
      </c>
      <c r="G24" s="936">
        <v>0</v>
      </c>
      <c r="H24" s="936">
        <v>0</v>
      </c>
    </row>
    <row r="25" spans="1:8" ht="15">
      <c r="A25" s="11"/>
      <c r="B25" s="19">
        <v>9</v>
      </c>
      <c r="C25" s="20" t="s">
        <v>70</v>
      </c>
      <c r="D25" s="936">
        <v>0.009817000000000128</v>
      </c>
      <c r="E25" s="936">
        <v>0.009833999999999985</v>
      </c>
      <c r="F25" s="936">
        <v>1.200000082186829E-05</v>
      </c>
      <c r="G25" s="936">
        <v>9.999999979036516E-06</v>
      </c>
      <c r="H25" s="936">
        <v>9.999999998261187E-07</v>
      </c>
    </row>
    <row r="26" spans="1:8" ht="15">
      <c r="A26" s="11"/>
      <c r="B26" s="19" t="s">
        <v>71</v>
      </c>
      <c r="C26" s="20" t="s">
        <v>72</v>
      </c>
      <c r="D26" s="936">
        <v>0</v>
      </c>
      <c r="E26" s="936">
        <v>0</v>
      </c>
      <c r="F26" s="936">
        <v>0</v>
      </c>
      <c r="G26" s="936">
        <v>0</v>
      </c>
      <c r="H26" s="936">
        <v>0</v>
      </c>
    </row>
    <row r="27" spans="1:8" ht="15">
      <c r="A27" s="11"/>
      <c r="B27" s="19">
        <v>10</v>
      </c>
      <c r="C27" s="20" t="s">
        <v>73</v>
      </c>
      <c r="D27" s="936">
        <v>0</v>
      </c>
      <c r="E27" s="936">
        <v>0</v>
      </c>
      <c r="F27" s="936">
        <v>0</v>
      </c>
      <c r="G27" s="936">
        <v>0</v>
      </c>
      <c r="H27" s="936">
        <v>0</v>
      </c>
    </row>
    <row r="28" spans="1:8" ht="15">
      <c r="A28" s="11"/>
      <c r="B28" s="19" t="s">
        <v>74</v>
      </c>
      <c r="C28" s="6" t="s">
        <v>75</v>
      </c>
      <c r="D28" s="936">
        <v>0.019999999999999997</v>
      </c>
      <c r="E28" s="936">
        <v>0.020000000000000177</v>
      </c>
      <c r="F28" s="936">
        <v>0.015000001027583197</v>
      </c>
      <c r="G28" s="936">
        <v>0.014999999968857855</v>
      </c>
      <c r="H28" s="936">
        <v>0.015</v>
      </c>
    </row>
    <row r="29" spans="1:8" ht="15">
      <c r="A29" s="11"/>
      <c r="B29" s="19">
        <v>11</v>
      </c>
      <c r="C29" s="20" t="s">
        <v>76</v>
      </c>
      <c r="D29" s="936">
        <v>0.054816999999982234</v>
      </c>
      <c r="E29" s="936">
        <v>0.05483399999998645</v>
      </c>
      <c r="F29" s="936">
        <v>0.0400120027410328</v>
      </c>
      <c r="G29" s="936">
        <v>0.040009999916954635</v>
      </c>
      <c r="H29" s="936">
        <v>0.04000100000000008</v>
      </c>
    </row>
    <row r="30" spans="1:8" ht="15">
      <c r="A30" s="11"/>
      <c r="B30" s="19" t="s">
        <v>77</v>
      </c>
      <c r="C30" s="20" t="s">
        <v>78</v>
      </c>
      <c r="D30" s="936">
        <v>0.168817</v>
      </c>
      <c r="E30" s="936">
        <v>0.168834</v>
      </c>
      <c r="F30" s="936">
        <v>0.147412</v>
      </c>
      <c r="G30" s="936">
        <v>0.14741</v>
      </c>
      <c r="H30" s="936">
        <v>0.14740100000000006</v>
      </c>
    </row>
    <row r="31" spans="1:8" ht="14.45" customHeight="1">
      <c r="A31" s="11"/>
      <c r="B31" s="19">
        <v>12</v>
      </c>
      <c r="C31" s="20" t="s">
        <v>79</v>
      </c>
      <c r="D31" s="673">
        <v>222350941.39362493</v>
      </c>
      <c r="E31" s="673">
        <v>262414559.91602224</v>
      </c>
      <c r="F31" s="673">
        <v>240256160.2552399</v>
      </c>
      <c r="G31" s="673">
        <v>236109412.72263747</v>
      </c>
      <c r="H31" s="673">
        <v>192806846.14929718</v>
      </c>
    </row>
    <row r="32" spans="1:8" ht="15">
      <c r="A32" s="11"/>
      <c r="B32" s="21"/>
      <c r="C32" s="995" t="s">
        <v>80</v>
      </c>
      <c r="D32" s="996"/>
      <c r="E32" s="996"/>
      <c r="F32" s="996"/>
      <c r="G32" s="996"/>
      <c r="H32" s="997"/>
    </row>
    <row r="33" spans="1:8" ht="15">
      <c r="A33" s="11"/>
      <c r="B33" s="19">
        <v>13</v>
      </c>
      <c r="C33" s="22" t="s">
        <v>81</v>
      </c>
      <c r="D33" s="673">
        <v>6100008458.628</v>
      </c>
      <c r="E33" s="673">
        <v>6145422455.188</v>
      </c>
      <c r="F33" s="673">
        <v>6277346828.835</v>
      </c>
      <c r="G33" s="673">
        <v>6530010946.199</v>
      </c>
      <c r="H33" s="673">
        <v>6456724899.757</v>
      </c>
    </row>
    <row r="34" spans="1:8" ht="15">
      <c r="A34" s="11"/>
      <c r="B34" s="5">
        <v>14</v>
      </c>
      <c r="C34" s="23" t="s">
        <v>82</v>
      </c>
      <c r="D34" s="935">
        <v>0.068955</v>
      </c>
      <c r="E34" s="935">
        <v>0.068336</v>
      </c>
      <c r="F34" s="935">
        <v>0.06048110309230346</v>
      </c>
      <c r="G34" s="935">
        <v>0.05638770583233534</v>
      </c>
      <c r="H34" s="935">
        <v>0.04935963462561282</v>
      </c>
    </row>
    <row r="35" spans="2:8" ht="15">
      <c r="B35" s="21"/>
      <c r="C35" s="992" t="s">
        <v>83</v>
      </c>
      <c r="D35" s="993"/>
      <c r="E35" s="993"/>
      <c r="F35" s="993"/>
      <c r="G35" s="993"/>
      <c r="H35" s="994"/>
    </row>
    <row r="36" spans="2:8" s="24" customFormat="1" ht="30">
      <c r="B36" s="5" t="s">
        <v>84</v>
      </c>
      <c r="C36" s="6" t="s">
        <v>85</v>
      </c>
      <c r="D36" s="677"/>
      <c r="E36" s="25"/>
      <c r="F36" s="25"/>
      <c r="G36" s="25"/>
      <c r="H36" s="25"/>
    </row>
    <row r="37" spans="2:8" s="24" customFormat="1" ht="15">
      <c r="B37" s="5" t="s">
        <v>86</v>
      </c>
      <c r="C37" s="6" t="s">
        <v>62</v>
      </c>
      <c r="D37" s="677"/>
      <c r="E37" s="25"/>
      <c r="F37" s="25"/>
      <c r="G37" s="25"/>
      <c r="H37" s="25"/>
    </row>
    <row r="38" spans="2:8" s="24" customFormat="1" ht="15">
      <c r="B38" s="5" t="s">
        <v>87</v>
      </c>
      <c r="C38" s="6" t="s">
        <v>88</v>
      </c>
      <c r="D38" s="677"/>
      <c r="E38" s="25"/>
      <c r="F38" s="25"/>
      <c r="G38" s="25"/>
      <c r="H38" s="25"/>
    </row>
    <row r="39" spans="2:8" s="24" customFormat="1" ht="15">
      <c r="B39" s="21"/>
      <c r="C39" s="992" t="s">
        <v>89</v>
      </c>
      <c r="D39" s="993"/>
      <c r="E39" s="993"/>
      <c r="F39" s="993"/>
      <c r="G39" s="993"/>
      <c r="H39" s="994"/>
    </row>
    <row r="40" spans="2:8" s="24" customFormat="1" ht="15">
      <c r="B40" s="5" t="s">
        <v>90</v>
      </c>
      <c r="C40" s="26" t="s">
        <v>91</v>
      </c>
      <c r="D40" s="676">
        <v>0.03</v>
      </c>
      <c r="E40" s="676">
        <v>0.03</v>
      </c>
      <c r="F40" s="676">
        <v>0.03</v>
      </c>
      <c r="G40" s="676">
        <v>0.03</v>
      </c>
      <c r="H40" s="676">
        <v>0.03</v>
      </c>
    </row>
    <row r="41" spans="2:8" s="24" customFormat="1" ht="15">
      <c r="B41" s="5" t="s">
        <v>92</v>
      </c>
      <c r="C41" s="26" t="s">
        <v>93</v>
      </c>
      <c r="D41" s="676">
        <v>0.03</v>
      </c>
      <c r="E41" s="676">
        <v>0.03</v>
      </c>
      <c r="F41" s="676">
        <v>0.03</v>
      </c>
      <c r="G41" s="676">
        <v>0.03</v>
      </c>
      <c r="H41" s="676">
        <v>0.03</v>
      </c>
    </row>
    <row r="42" spans="1:8" ht="15">
      <c r="A42" s="11"/>
      <c r="B42" s="21"/>
      <c r="C42" s="995" t="s">
        <v>94</v>
      </c>
      <c r="D42" s="996"/>
      <c r="E42" s="996"/>
      <c r="F42" s="996"/>
      <c r="G42" s="996"/>
      <c r="H42" s="997"/>
    </row>
    <row r="43" spans="1:8" ht="30">
      <c r="A43" s="11"/>
      <c r="B43" s="19">
        <v>15</v>
      </c>
      <c r="C43" s="22" t="s">
        <v>95</v>
      </c>
      <c r="D43" s="673">
        <v>2707927604.8249</v>
      </c>
      <c r="E43" s="673">
        <v>2690650181.6844</v>
      </c>
      <c r="F43" s="673">
        <v>2935392597.1323004</v>
      </c>
      <c r="G43" s="673">
        <v>3340860254.2165003</v>
      </c>
      <c r="H43" s="673">
        <v>3525639084.0813003</v>
      </c>
    </row>
    <row r="44" spans="1:8" ht="15">
      <c r="A44" s="11"/>
      <c r="B44" s="5" t="s">
        <v>96</v>
      </c>
      <c r="C44" s="23" t="s">
        <v>97</v>
      </c>
      <c r="D44" s="673">
        <v>1889287924.7285001</v>
      </c>
      <c r="E44" s="673">
        <v>1970670462.88</v>
      </c>
      <c r="F44" s="673">
        <v>2111014266.5310001</v>
      </c>
      <c r="G44" s="673">
        <v>2422256934.5225</v>
      </c>
      <c r="H44" s="673">
        <v>2471326305.2865</v>
      </c>
    </row>
    <row r="45" spans="1:8" ht="15">
      <c r="A45" s="11"/>
      <c r="B45" s="5" t="s">
        <v>98</v>
      </c>
      <c r="C45" s="23" t="s">
        <v>99</v>
      </c>
      <c r="D45" s="673">
        <v>36883185.2425</v>
      </c>
      <c r="E45" s="673">
        <v>44849156.8015</v>
      </c>
      <c r="F45" s="673">
        <v>57811323.39</v>
      </c>
      <c r="G45" s="673">
        <v>40363489.258999996</v>
      </c>
      <c r="H45" s="673">
        <v>35972479.3915</v>
      </c>
    </row>
    <row r="46" spans="1:8" ht="15">
      <c r="A46" s="11"/>
      <c r="B46" s="19">
        <v>16</v>
      </c>
      <c r="C46" s="22" t="s">
        <v>100</v>
      </c>
      <c r="D46" s="673">
        <v>1852404739.486</v>
      </c>
      <c r="E46" s="673">
        <v>1925821306.0785</v>
      </c>
      <c r="F46" s="673">
        <v>2053202943.141</v>
      </c>
      <c r="G46" s="673">
        <v>2381893445.2635</v>
      </c>
      <c r="H46" s="673">
        <v>2435353825.895</v>
      </c>
    </row>
    <row r="47" spans="1:8" ht="15">
      <c r="A47" s="11"/>
      <c r="B47" s="19">
        <v>17</v>
      </c>
      <c r="C47" s="22" t="s">
        <v>101</v>
      </c>
      <c r="D47" s="936">
        <v>1.4618444593141606</v>
      </c>
      <c r="E47" s="936">
        <v>1.3971442590191825</v>
      </c>
      <c r="F47" s="936">
        <v>1.42966510297405</v>
      </c>
      <c r="G47" s="936">
        <v>1.4026069305744755</v>
      </c>
      <c r="H47" s="936">
        <v>1.4476906996401713</v>
      </c>
    </row>
    <row r="48" spans="1:8" ht="15">
      <c r="A48" s="11"/>
      <c r="B48" s="21"/>
      <c r="C48" s="995" t="s">
        <v>102</v>
      </c>
      <c r="D48" s="996"/>
      <c r="E48" s="996"/>
      <c r="F48" s="996"/>
      <c r="G48" s="996"/>
      <c r="H48" s="997"/>
    </row>
    <row r="49" spans="1:8" ht="15">
      <c r="A49" s="11"/>
      <c r="B49" s="19">
        <v>18</v>
      </c>
      <c r="C49" s="22" t="s">
        <v>103</v>
      </c>
      <c r="D49" s="673">
        <v>3733000368.749615</v>
      </c>
      <c r="E49" s="673">
        <v>3796574126.7249146</v>
      </c>
      <c r="F49" s="673">
        <v>3857824733.2467794</v>
      </c>
      <c r="G49" s="673">
        <v>3743447183.341557</v>
      </c>
      <c r="H49" s="673">
        <v>3699727718.7604933</v>
      </c>
    </row>
    <row r="50" spans="1:8" ht="15">
      <c r="A50" s="11"/>
      <c r="B50" s="19">
        <v>19</v>
      </c>
      <c r="C50" s="27" t="s">
        <v>104</v>
      </c>
      <c r="D50" s="673">
        <v>2647364386.039654</v>
      </c>
      <c r="E50" s="673">
        <v>2640559358.524396</v>
      </c>
      <c r="F50" s="673">
        <v>2530837750.293062</v>
      </c>
      <c r="G50" s="673">
        <v>2451760788.9017267</v>
      </c>
      <c r="H50" s="673">
        <v>2312732577.5951676</v>
      </c>
    </row>
    <row r="51" spans="1:8" ht="15">
      <c r="A51" s="11"/>
      <c r="B51" s="19">
        <v>20</v>
      </c>
      <c r="C51" s="22" t="s">
        <v>105</v>
      </c>
      <c r="D51" s="935">
        <v>1.4100818113421958</v>
      </c>
      <c r="E51" s="935">
        <v>1.4377916233803303</v>
      </c>
      <c r="F51" s="935">
        <v>1.524327165105727</v>
      </c>
      <c r="G51" s="935">
        <v>1.527021588448865</v>
      </c>
      <c r="H51" s="683">
        <v>1.5998994989545847</v>
      </c>
    </row>
    <row r="52" ht="15">
      <c r="A52" s="11"/>
    </row>
    <row r="53" ht="15">
      <c r="A53" s="11"/>
    </row>
    <row r="54" ht="15">
      <c r="A54" s="11"/>
    </row>
    <row r="55" ht="15">
      <c r="A55" s="11"/>
    </row>
    <row r="56" spans="1:9" ht="15">
      <c r="A56" s="11"/>
      <c r="I56" s="680"/>
    </row>
    <row r="57" ht="15">
      <c r="A57" s="11"/>
    </row>
    <row r="58" spans="1:6" ht="15">
      <c r="A58" s="11"/>
      <c r="F58" s="921"/>
    </row>
    <row r="59" spans="1:4" ht="15">
      <c r="A59" s="11"/>
      <c r="D59" s="921"/>
    </row>
    <row r="60" ht="15">
      <c r="A60" s="11"/>
    </row>
    <row r="61" spans="1:4" ht="15">
      <c r="A61" s="11"/>
      <c r="D61" s="921"/>
    </row>
    <row r="62" ht="15">
      <c r="A62" s="11"/>
    </row>
    <row r="63" ht="15">
      <c r="A63" s="11"/>
    </row>
    <row r="64" ht="15">
      <c r="A64" s="11"/>
    </row>
    <row r="65" ht="15">
      <c r="A65" s="11"/>
    </row>
    <row r="66" ht="15">
      <c r="A66" s="11"/>
    </row>
    <row r="67" ht="15">
      <c r="A67" s="11"/>
    </row>
    <row r="68" ht="15">
      <c r="A68" s="11"/>
    </row>
    <row r="69" ht="15">
      <c r="A69" s="11"/>
    </row>
    <row r="70" ht="15">
      <c r="A70" s="11"/>
    </row>
    <row r="71" ht="15">
      <c r="A71" s="11"/>
    </row>
    <row r="72" ht="15">
      <c r="A72" s="11"/>
    </row>
    <row r="73" ht="15">
      <c r="A73" s="11"/>
    </row>
    <row r="74" ht="15">
      <c r="A74" s="11"/>
    </row>
    <row r="75" ht="15">
      <c r="A75" s="11"/>
    </row>
    <row r="76" ht="15">
      <c r="A76" s="11"/>
    </row>
    <row r="77" ht="15">
      <c r="A77" s="11"/>
    </row>
    <row r="78" ht="15">
      <c r="A78" s="11"/>
    </row>
    <row r="79" ht="15">
      <c r="A79" s="11"/>
    </row>
    <row r="80" ht="15">
      <c r="A80" s="11"/>
    </row>
    <row r="81" ht="15">
      <c r="A81" s="11"/>
    </row>
    <row r="82" ht="15">
      <c r="A82" s="11"/>
    </row>
    <row r="83" ht="15">
      <c r="A83" s="11"/>
    </row>
    <row r="84" ht="15">
      <c r="A84" s="11"/>
    </row>
    <row r="85" ht="15">
      <c r="A85" s="11"/>
    </row>
    <row r="86" ht="15">
      <c r="A86" s="11"/>
    </row>
    <row r="87" ht="15">
      <c r="A87" s="11"/>
    </row>
    <row r="88" ht="15">
      <c r="A88" s="11"/>
    </row>
    <row r="89" ht="15">
      <c r="A89" s="11"/>
    </row>
    <row r="90" ht="15">
      <c r="A90" s="11"/>
    </row>
    <row r="91" ht="15">
      <c r="A91" s="11"/>
    </row>
    <row r="92" ht="15">
      <c r="A92" s="11"/>
    </row>
    <row r="93" ht="15">
      <c r="A93" s="11"/>
    </row>
    <row r="94" ht="15">
      <c r="A94" s="11"/>
    </row>
    <row r="95" ht="15">
      <c r="A95" s="11"/>
    </row>
    <row r="96" ht="15">
      <c r="A96" s="11"/>
    </row>
    <row r="97" ht="15">
      <c r="A97" s="11"/>
    </row>
    <row r="98" ht="15">
      <c r="A98" s="11"/>
    </row>
    <row r="99" ht="15">
      <c r="A99" s="11"/>
    </row>
    <row r="100" ht="15">
      <c r="A100" s="11"/>
    </row>
    <row r="101" ht="15">
      <c r="A101" s="11"/>
    </row>
    <row r="102" ht="15">
      <c r="A102" s="11"/>
    </row>
    <row r="103" ht="15">
      <c r="A103" s="11"/>
    </row>
    <row r="104" ht="15">
      <c r="A104" s="11"/>
    </row>
    <row r="105" spans="1:10" ht="15">
      <c r="A105" s="11"/>
      <c r="B105" s="11"/>
      <c r="C105" s="11"/>
      <c r="D105" s="11"/>
      <c r="E105" s="11"/>
      <c r="F105" s="11"/>
      <c r="G105" s="11"/>
      <c r="H105" s="11"/>
      <c r="I105" s="11"/>
      <c r="J105" s="11"/>
    </row>
    <row r="106" spans="1:10" ht="15">
      <c r="A106" s="11"/>
      <c r="B106" s="11"/>
      <c r="C106" s="11"/>
      <c r="D106" s="11"/>
      <c r="E106" s="11"/>
      <c r="F106" s="11"/>
      <c r="G106" s="11"/>
      <c r="H106" s="11"/>
      <c r="I106" s="11"/>
      <c r="J106" s="11"/>
    </row>
    <row r="107" spans="1:10" ht="15">
      <c r="A107" s="11"/>
      <c r="B107" s="11"/>
      <c r="C107" s="11"/>
      <c r="D107" s="11"/>
      <c r="E107" s="11"/>
      <c r="F107" s="11"/>
      <c r="G107" s="11"/>
      <c r="H107" s="11"/>
      <c r="I107" s="11"/>
      <c r="J107" s="11"/>
    </row>
    <row r="108" spans="1:10" ht="15">
      <c r="A108" s="11"/>
      <c r="B108" s="11"/>
      <c r="C108" s="11"/>
      <c r="D108" s="11"/>
      <c r="E108" s="11"/>
      <c r="F108" s="11"/>
      <c r="G108" s="11"/>
      <c r="H108" s="11"/>
      <c r="I108" s="11"/>
      <c r="J108" s="11"/>
    </row>
    <row r="109" spans="1:10" ht="15">
      <c r="A109" s="11"/>
      <c r="B109" s="11"/>
      <c r="C109" s="11"/>
      <c r="D109" s="11"/>
      <c r="E109" s="11"/>
      <c r="F109" s="11"/>
      <c r="G109" s="11"/>
      <c r="H109" s="11"/>
      <c r="I109" s="11"/>
      <c r="J109" s="11"/>
    </row>
    <row r="110" spans="1:10" ht="15">
      <c r="A110" s="11"/>
      <c r="B110" s="11"/>
      <c r="C110" s="11"/>
      <c r="D110" s="11"/>
      <c r="E110" s="11"/>
      <c r="F110" s="11"/>
      <c r="G110" s="11"/>
      <c r="H110" s="11"/>
      <c r="I110" s="11"/>
      <c r="J110" s="11"/>
    </row>
    <row r="111" spans="1:10" ht="15">
      <c r="A111" s="11"/>
      <c r="B111" s="11"/>
      <c r="C111" s="11"/>
      <c r="D111" s="11"/>
      <c r="E111" s="11"/>
      <c r="F111" s="11"/>
      <c r="G111" s="11"/>
      <c r="H111" s="11"/>
      <c r="I111" s="11"/>
      <c r="J111" s="11"/>
    </row>
    <row r="112" spans="1:10" ht="15">
      <c r="A112" s="11"/>
      <c r="B112" s="11"/>
      <c r="C112" s="11"/>
      <c r="D112" s="11"/>
      <c r="E112" s="11"/>
      <c r="F112" s="11"/>
      <c r="G112" s="11"/>
      <c r="H112" s="11"/>
      <c r="I112" s="11"/>
      <c r="J112" s="11"/>
    </row>
    <row r="113" spans="1:10" ht="15">
      <c r="A113" s="11"/>
      <c r="B113" s="11"/>
      <c r="C113" s="11"/>
      <c r="D113" s="11"/>
      <c r="E113" s="11"/>
      <c r="F113" s="11"/>
      <c r="G113" s="11"/>
      <c r="H113" s="11"/>
      <c r="I113" s="11"/>
      <c r="J113" s="11"/>
    </row>
    <row r="114" spans="1:10" ht="15">
      <c r="A114" s="11"/>
      <c r="B114" s="11"/>
      <c r="C114" s="11"/>
      <c r="D114" s="11"/>
      <c r="E114" s="11"/>
      <c r="F114" s="11"/>
      <c r="G114" s="11"/>
      <c r="H114" s="11"/>
      <c r="I114" s="11"/>
      <c r="J114" s="11"/>
    </row>
    <row r="115" spans="1:10" ht="15">
      <c r="A115" s="11"/>
      <c r="B115" s="11"/>
      <c r="C115" s="11"/>
      <c r="D115" s="11"/>
      <c r="E115" s="11"/>
      <c r="F115" s="11"/>
      <c r="G115" s="11"/>
      <c r="H115" s="11"/>
      <c r="I115" s="11"/>
      <c r="J115" s="11"/>
    </row>
    <row r="116" spans="1:10" ht="15">
      <c r="A116" s="11"/>
      <c r="B116" s="11"/>
      <c r="C116" s="11"/>
      <c r="D116" s="11"/>
      <c r="E116" s="11"/>
      <c r="F116" s="11"/>
      <c r="G116" s="11"/>
      <c r="H116" s="11"/>
      <c r="I116" s="11"/>
      <c r="J116" s="11"/>
    </row>
    <row r="117" spans="1:10" ht="15">
      <c r="A117" s="11"/>
      <c r="B117" s="11"/>
      <c r="C117" s="11"/>
      <c r="D117" s="11"/>
      <c r="E117" s="11"/>
      <c r="F117" s="11"/>
      <c r="G117" s="11"/>
      <c r="H117" s="11"/>
      <c r="I117" s="11"/>
      <c r="J117" s="11"/>
    </row>
    <row r="118" spans="1:10" ht="15">
      <c r="A118" s="11"/>
      <c r="B118" s="11"/>
      <c r="C118" s="11"/>
      <c r="D118" s="11"/>
      <c r="E118" s="11"/>
      <c r="F118" s="11"/>
      <c r="G118" s="11"/>
      <c r="H118" s="11"/>
      <c r="I118" s="11"/>
      <c r="J118" s="11"/>
    </row>
    <row r="119" spans="1:10" ht="15">
      <c r="A119" s="11"/>
      <c r="B119" s="11"/>
      <c r="C119" s="11"/>
      <c r="D119" s="11"/>
      <c r="E119" s="11"/>
      <c r="F119" s="11"/>
      <c r="G119" s="11"/>
      <c r="H119" s="11"/>
      <c r="I119" s="11"/>
      <c r="J119" s="11"/>
    </row>
    <row r="120" spans="1:10" ht="15">
      <c r="A120" s="11"/>
      <c r="B120" s="11"/>
      <c r="C120" s="11"/>
      <c r="D120" s="11"/>
      <c r="E120" s="11"/>
      <c r="F120" s="11"/>
      <c r="G120" s="11"/>
      <c r="H120" s="11"/>
      <c r="I120" s="11"/>
      <c r="J120" s="11"/>
    </row>
    <row r="121" spans="1:10" ht="15">
      <c r="A121" s="11"/>
      <c r="B121" s="11"/>
      <c r="C121" s="11"/>
      <c r="D121" s="11"/>
      <c r="E121" s="11"/>
      <c r="F121" s="11"/>
      <c r="G121" s="11"/>
      <c r="H121" s="11"/>
      <c r="I121" s="11"/>
      <c r="J121" s="11"/>
    </row>
    <row r="122" spans="1:10" ht="15">
      <c r="A122" s="11"/>
      <c r="B122" s="11"/>
      <c r="C122" s="11"/>
      <c r="D122" s="11"/>
      <c r="E122" s="11"/>
      <c r="F122" s="11"/>
      <c r="G122" s="11"/>
      <c r="H122" s="11"/>
      <c r="I122" s="11"/>
      <c r="J122" s="11"/>
    </row>
    <row r="123" spans="1:10" ht="15">
      <c r="A123" s="11"/>
      <c r="B123" s="11"/>
      <c r="C123" s="11"/>
      <c r="D123" s="11"/>
      <c r="E123" s="11"/>
      <c r="F123" s="11"/>
      <c r="G123" s="11"/>
      <c r="H123" s="11"/>
      <c r="I123" s="11"/>
      <c r="J123" s="11"/>
    </row>
    <row r="124" spans="1:10" ht="15">
      <c r="A124" s="11"/>
      <c r="B124" s="11"/>
      <c r="C124" s="11"/>
      <c r="D124" s="11"/>
      <c r="E124" s="11"/>
      <c r="F124" s="11"/>
      <c r="G124" s="11"/>
      <c r="H124" s="11"/>
      <c r="I124" s="11"/>
      <c r="J124" s="11"/>
    </row>
    <row r="125" spans="1:10" ht="15">
      <c r="A125" s="11"/>
      <c r="B125" s="11"/>
      <c r="C125" s="11"/>
      <c r="D125" s="11"/>
      <c r="E125" s="11"/>
      <c r="F125" s="11"/>
      <c r="G125" s="11"/>
      <c r="H125" s="11"/>
      <c r="I125" s="11"/>
      <c r="J125" s="11"/>
    </row>
    <row r="126" spans="1:10" ht="15">
      <c r="A126" s="11"/>
      <c r="B126" s="11"/>
      <c r="C126" s="11"/>
      <c r="D126" s="11"/>
      <c r="E126" s="11"/>
      <c r="F126" s="11"/>
      <c r="G126" s="11"/>
      <c r="H126" s="11"/>
      <c r="I126" s="11"/>
      <c r="J126" s="11"/>
    </row>
    <row r="127" spans="1:10" ht="15">
      <c r="A127" s="11"/>
      <c r="B127" s="11"/>
      <c r="C127" s="11"/>
      <c r="D127" s="11"/>
      <c r="E127" s="11"/>
      <c r="F127" s="11"/>
      <c r="G127" s="11"/>
      <c r="H127" s="11"/>
      <c r="I127" s="11"/>
      <c r="J127" s="11"/>
    </row>
    <row r="128" spans="1:10" ht="15">
      <c r="A128" s="11"/>
      <c r="B128" s="11"/>
      <c r="C128" s="11"/>
      <c r="D128" s="11"/>
      <c r="E128" s="11"/>
      <c r="F128" s="11"/>
      <c r="G128" s="11"/>
      <c r="H128" s="11"/>
      <c r="I128" s="11"/>
      <c r="J128" s="11"/>
    </row>
    <row r="129" spans="1:10" ht="15">
      <c r="A129" s="11"/>
      <c r="B129" s="11"/>
      <c r="C129" s="11"/>
      <c r="D129" s="11"/>
      <c r="E129" s="11"/>
      <c r="F129" s="11"/>
      <c r="G129" s="11"/>
      <c r="H129" s="11"/>
      <c r="I129" s="11"/>
      <c r="J129" s="11"/>
    </row>
    <row r="130" spans="1:10" ht="15">
      <c r="A130" s="11"/>
      <c r="B130" s="11"/>
      <c r="C130" s="11"/>
      <c r="D130" s="11"/>
      <c r="E130" s="11"/>
      <c r="F130" s="11"/>
      <c r="G130" s="11"/>
      <c r="H130" s="11"/>
      <c r="I130" s="11"/>
      <c r="J130" s="11"/>
    </row>
    <row r="131" spans="1:10" ht="15">
      <c r="A131" s="11"/>
      <c r="B131" s="11"/>
      <c r="C131" s="11"/>
      <c r="D131" s="11"/>
      <c r="E131" s="11"/>
      <c r="F131" s="11"/>
      <c r="G131" s="11"/>
      <c r="H131" s="11"/>
      <c r="I131" s="11"/>
      <c r="J131" s="11"/>
    </row>
    <row r="132" spans="1:10" ht="15">
      <c r="A132" s="11"/>
      <c r="B132" s="11"/>
      <c r="C132" s="11"/>
      <c r="D132" s="11"/>
      <c r="E132" s="11"/>
      <c r="F132" s="11"/>
      <c r="G132" s="11"/>
      <c r="H132" s="11"/>
      <c r="I132" s="11"/>
      <c r="J132" s="11"/>
    </row>
    <row r="133" spans="1:10" ht="15">
      <c r="A133" s="11"/>
      <c r="B133" s="11"/>
      <c r="C133" s="11"/>
      <c r="D133" s="11"/>
      <c r="E133" s="11"/>
      <c r="F133" s="11"/>
      <c r="G133" s="11"/>
      <c r="H133" s="11"/>
      <c r="I133" s="11"/>
      <c r="J133" s="11"/>
    </row>
    <row r="134" spans="1:10" ht="15">
      <c r="A134" s="11"/>
      <c r="B134" s="11"/>
      <c r="C134" s="11"/>
      <c r="D134" s="11"/>
      <c r="E134" s="11"/>
      <c r="F134" s="11"/>
      <c r="G134" s="11"/>
      <c r="H134" s="11"/>
      <c r="I134" s="11"/>
      <c r="J134" s="11"/>
    </row>
  </sheetData>
  <mergeCells count="10">
    <mergeCell ref="C35:H35"/>
    <mergeCell ref="C39:H39"/>
    <mergeCell ref="C42:H42"/>
    <mergeCell ref="C48:H48"/>
    <mergeCell ref="C7:H7"/>
    <mergeCell ref="C11:H11"/>
    <mergeCell ref="C13:H13"/>
    <mergeCell ref="C17:H17"/>
    <mergeCell ref="C22:H22"/>
    <mergeCell ref="C32:H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96EDB-D774-4BF6-B376-7017D1510420}">
  <sheetPr>
    <pageSetUpPr fitToPage="1"/>
  </sheetPr>
  <dimension ref="A1:Q30"/>
  <sheetViews>
    <sheetView workbookViewId="0" topLeftCell="A3">
      <selection activeCell="R32" sqref="R32"/>
    </sheetView>
  </sheetViews>
  <sheetFormatPr defaultColWidth="9.140625" defaultRowHeight="15"/>
  <cols>
    <col min="1" max="1" width="5.8515625" style="1" customWidth="1"/>
    <col min="2" max="2" width="24.00390625" style="1" bestFit="1" customWidth="1"/>
    <col min="3" max="3" width="12.7109375" style="1" bestFit="1" customWidth="1"/>
    <col min="4" max="4" width="12.8515625" style="1" bestFit="1" customWidth="1"/>
    <col min="5" max="5" width="12.00390625" style="1" bestFit="1" customWidth="1"/>
    <col min="6" max="7" width="9.28125" style="1" bestFit="1" customWidth="1"/>
    <col min="8" max="8" width="10.140625" style="1" bestFit="1" customWidth="1"/>
    <col min="9" max="14" width="9.28125" style="1" bestFit="1" customWidth="1"/>
    <col min="15" max="15" width="10.57421875" style="1" customWidth="1"/>
    <col min="16" max="16384" width="9.140625" style="1" customWidth="1"/>
  </cols>
  <sheetData>
    <row r="1" ht="15">
      <c r="A1" s="227" t="s">
        <v>790</v>
      </c>
    </row>
    <row r="2" spans="1:17" ht="15.75">
      <c r="A2" s="187"/>
      <c r="B2" s="228"/>
      <c r="C2" s="228"/>
      <c r="D2" s="228"/>
      <c r="E2" s="228"/>
      <c r="F2" s="228"/>
      <c r="G2" s="228"/>
      <c r="H2" s="228"/>
      <c r="I2" s="228"/>
      <c r="J2" s="228"/>
      <c r="K2" s="228"/>
      <c r="L2" s="228"/>
      <c r="M2" s="228"/>
      <c r="N2" s="228"/>
      <c r="O2" s="228"/>
      <c r="P2" s="228"/>
      <c r="Q2" s="228"/>
    </row>
    <row r="3" spans="1:17" ht="16.5" thickBot="1">
      <c r="A3" s="187"/>
      <c r="B3" s="228"/>
      <c r="C3" s="228"/>
      <c r="D3" s="228"/>
      <c r="E3" s="228"/>
      <c r="F3" s="228"/>
      <c r="G3" s="228"/>
      <c r="H3" s="228"/>
      <c r="I3" s="228"/>
      <c r="J3" s="228"/>
      <c r="K3" s="228"/>
      <c r="L3" s="228"/>
      <c r="M3" s="228"/>
      <c r="N3" s="228"/>
      <c r="O3" s="228"/>
      <c r="P3" s="228"/>
      <c r="Q3" s="228"/>
    </row>
    <row r="4" spans="1:17" ht="16.5" thickBot="1">
      <c r="A4" s="229"/>
      <c r="B4" s="229"/>
      <c r="C4" s="230" t="s">
        <v>7</v>
      </c>
      <c r="D4" s="231" t="s">
        <v>8</v>
      </c>
      <c r="E4" s="231" t="s">
        <v>9</v>
      </c>
      <c r="F4" s="231" t="s">
        <v>46</v>
      </c>
      <c r="G4" s="231" t="s">
        <v>47</v>
      </c>
      <c r="H4" s="231" t="s">
        <v>156</v>
      </c>
      <c r="I4" s="231" t="s">
        <v>157</v>
      </c>
      <c r="J4" s="231" t="s">
        <v>158</v>
      </c>
      <c r="K4" s="231" t="s">
        <v>159</v>
      </c>
      <c r="L4" s="231" t="s">
        <v>160</v>
      </c>
      <c r="M4" s="231" t="s">
        <v>161</v>
      </c>
      <c r="N4" s="231" t="s">
        <v>162</v>
      </c>
      <c r="O4" s="231" t="s">
        <v>163</v>
      </c>
      <c r="P4" s="231" t="s">
        <v>758</v>
      </c>
      <c r="Q4" s="231" t="s">
        <v>759</v>
      </c>
    </row>
    <row r="5" spans="1:17" ht="40.5" customHeight="1" thickBot="1">
      <c r="A5" s="229"/>
      <c r="B5" s="229"/>
      <c r="C5" s="1130" t="s">
        <v>791</v>
      </c>
      <c r="D5" s="1131"/>
      <c r="E5" s="1131"/>
      <c r="F5" s="1131"/>
      <c r="G5" s="1131"/>
      <c r="H5" s="1132"/>
      <c r="I5" s="1133" t="s">
        <v>792</v>
      </c>
      <c r="J5" s="1131"/>
      <c r="K5" s="1131"/>
      <c r="L5" s="1131"/>
      <c r="M5" s="1131"/>
      <c r="N5" s="1132"/>
      <c r="O5" s="1134" t="s">
        <v>793</v>
      </c>
      <c r="P5" s="1130" t="s">
        <v>794</v>
      </c>
      <c r="Q5" s="1132"/>
    </row>
    <row r="6" spans="1:17" ht="57.75" customHeight="1" thickBot="1">
      <c r="A6" s="229"/>
      <c r="B6" s="229"/>
      <c r="C6" s="1136" t="s">
        <v>795</v>
      </c>
      <c r="D6" s="1137"/>
      <c r="E6" s="1138"/>
      <c r="F6" s="1139" t="s">
        <v>796</v>
      </c>
      <c r="G6" s="1137"/>
      <c r="H6" s="1138"/>
      <c r="I6" s="1139" t="s">
        <v>797</v>
      </c>
      <c r="J6" s="1137"/>
      <c r="K6" s="1138"/>
      <c r="L6" s="1139" t="s">
        <v>798</v>
      </c>
      <c r="M6" s="1137"/>
      <c r="N6" s="1138"/>
      <c r="O6" s="1135"/>
      <c r="P6" s="1140" t="s">
        <v>799</v>
      </c>
      <c r="Q6" s="1140" t="s">
        <v>800</v>
      </c>
    </row>
    <row r="7" spans="1:17" ht="21.75" thickBot="1">
      <c r="A7" s="229"/>
      <c r="B7" s="232"/>
      <c r="C7" s="233"/>
      <c r="D7" s="231" t="s">
        <v>801</v>
      </c>
      <c r="E7" s="231" t="s">
        <v>802</v>
      </c>
      <c r="F7" s="233"/>
      <c r="G7" s="231" t="s">
        <v>802</v>
      </c>
      <c r="H7" s="231" t="s">
        <v>803</v>
      </c>
      <c r="I7" s="234"/>
      <c r="J7" s="235" t="s">
        <v>801</v>
      </c>
      <c r="K7" s="235" t="s">
        <v>802</v>
      </c>
      <c r="L7" s="233"/>
      <c r="M7" s="235" t="s">
        <v>802</v>
      </c>
      <c r="N7" s="235" t="s">
        <v>803</v>
      </c>
      <c r="O7" s="233"/>
      <c r="P7" s="1141"/>
      <c r="Q7" s="1141"/>
    </row>
    <row r="8" spans="1:17" ht="21.75" thickBot="1">
      <c r="A8" s="236" t="s">
        <v>804</v>
      </c>
      <c r="B8" s="237" t="s">
        <v>805</v>
      </c>
      <c r="C8" s="695">
        <f>SUM(D8:E8)</f>
        <v>2572822189.69</v>
      </c>
      <c r="D8" s="696">
        <v>2572822189.69</v>
      </c>
      <c r="E8" s="696"/>
      <c r="F8" s="695">
        <f>SUM(G8:H8)</f>
        <v>0</v>
      </c>
      <c r="G8" s="696"/>
      <c r="H8" s="696"/>
      <c r="I8" s="696"/>
      <c r="J8" s="695"/>
      <c r="K8" s="695"/>
      <c r="L8" s="695"/>
      <c r="M8" s="695"/>
      <c r="N8" s="695"/>
      <c r="O8" s="708"/>
      <c r="P8" s="709"/>
      <c r="Q8" s="709"/>
    </row>
    <row r="9" spans="1:17" ht="15.75" thickBot="1">
      <c r="A9" s="236" t="s">
        <v>179</v>
      </c>
      <c r="B9" s="237" t="s">
        <v>806</v>
      </c>
      <c r="C9" s="695">
        <f aca="true" t="shared" si="0" ref="C9:C29">SUM(D9:E9)</f>
        <v>3159300051.89</v>
      </c>
      <c r="D9" s="696">
        <f>SUM(D10:D14,D16)</f>
        <v>2868182378.21</v>
      </c>
      <c r="E9" s="696">
        <f aca="true" t="shared" si="1" ref="E9">SUM(E10:E14,E16)</f>
        <v>291117673.68</v>
      </c>
      <c r="F9" s="695">
        <f aca="true" t="shared" si="2" ref="F9:F29">SUM(G9:H9)</f>
        <v>7662207.34</v>
      </c>
      <c r="G9" s="696">
        <f aca="true" t="shared" si="3" ref="G9:H9">SUM(G10:G14,G16)</f>
        <v>0</v>
      </c>
      <c r="H9" s="696">
        <f t="shared" si="3"/>
        <v>7662207.34</v>
      </c>
      <c r="I9" s="696">
        <f aca="true" t="shared" si="4" ref="I9:I29">SUM(J9:K9)</f>
        <v>-16174988.129999999</v>
      </c>
      <c r="J9" s="695">
        <f aca="true" t="shared" si="5" ref="J9">SUM(J10:J14,J16)</f>
        <v>-8366355.4399999995</v>
      </c>
      <c r="K9" s="695">
        <f aca="true" t="shared" si="6" ref="K9">SUM(K10:K14,K16)</f>
        <v>-7808632.6899999995</v>
      </c>
      <c r="L9" s="695">
        <f aca="true" t="shared" si="7" ref="L9:L29">SUM(M9:N9)</f>
        <v>-2262003.86</v>
      </c>
      <c r="M9" s="695">
        <f aca="true" t="shared" si="8" ref="M9">SUM(M10:M14,M16)</f>
        <v>0</v>
      </c>
      <c r="N9" s="695">
        <f aca="true" t="shared" si="9" ref="N9">SUM(N10:N14,N16)</f>
        <v>-2262003.86</v>
      </c>
      <c r="O9" s="708"/>
      <c r="P9" s="709"/>
      <c r="Q9" s="709"/>
    </row>
    <row r="10" spans="1:17" ht="15.75" thickBot="1">
      <c r="A10" s="239" t="s">
        <v>181</v>
      </c>
      <c r="B10" s="240" t="s">
        <v>807</v>
      </c>
      <c r="C10" s="710">
        <f t="shared" si="0"/>
        <v>4900.19</v>
      </c>
      <c r="D10" s="710">
        <v>4900.19</v>
      </c>
      <c r="E10" s="710">
        <v>0</v>
      </c>
      <c r="F10" s="696">
        <f t="shared" si="2"/>
        <v>0</v>
      </c>
      <c r="G10" s="696"/>
      <c r="H10" s="696">
        <v>0</v>
      </c>
      <c r="I10" s="696">
        <f t="shared" si="4"/>
        <v>-0.14</v>
      </c>
      <c r="J10" s="696">
        <v>-0.14</v>
      </c>
      <c r="K10" s="696">
        <v>0</v>
      </c>
      <c r="L10" s="696">
        <f t="shared" si="7"/>
        <v>0</v>
      </c>
      <c r="M10" s="696"/>
      <c r="N10" s="696">
        <v>0</v>
      </c>
      <c r="O10" s="709"/>
      <c r="P10" s="709"/>
      <c r="Q10" s="709"/>
    </row>
    <row r="11" spans="1:17" ht="15.75" thickBot="1">
      <c r="A11" s="239" t="s">
        <v>808</v>
      </c>
      <c r="B11" s="240" t="s">
        <v>809</v>
      </c>
      <c r="C11" s="710">
        <f t="shared" si="0"/>
        <v>81968921.09</v>
      </c>
      <c r="D11" s="710">
        <v>81968921.09</v>
      </c>
      <c r="E11" s="710">
        <v>0</v>
      </c>
      <c r="F11" s="696">
        <f t="shared" si="2"/>
        <v>0</v>
      </c>
      <c r="G11" s="696"/>
      <c r="H11" s="696">
        <v>0</v>
      </c>
      <c r="I11" s="696">
        <f t="shared" si="4"/>
        <v>-159494.84</v>
      </c>
      <c r="J11" s="696">
        <v>-159494.84</v>
      </c>
      <c r="K11" s="696">
        <v>0</v>
      </c>
      <c r="L11" s="696">
        <f t="shared" si="7"/>
        <v>0</v>
      </c>
      <c r="M11" s="696"/>
      <c r="N11" s="696">
        <v>0</v>
      </c>
      <c r="O11" s="709"/>
      <c r="P11" s="709"/>
      <c r="Q11" s="709"/>
    </row>
    <row r="12" spans="1:17" ht="15.75" thickBot="1">
      <c r="A12" s="239" t="s">
        <v>810</v>
      </c>
      <c r="B12" s="240" t="s">
        <v>811</v>
      </c>
      <c r="C12" s="710">
        <f t="shared" si="0"/>
        <v>648.83</v>
      </c>
      <c r="D12" s="710">
        <v>648.83</v>
      </c>
      <c r="E12" s="710">
        <v>0</v>
      </c>
      <c r="F12" s="696">
        <f t="shared" si="2"/>
        <v>0</v>
      </c>
      <c r="G12" s="696"/>
      <c r="H12" s="696">
        <v>0</v>
      </c>
      <c r="I12" s="696">
        <f t="shared" si="4"/>
        <v>-0.07</v>
      </c>
      <c r="J12" s="696">
        <v>-0.07</v>
      </c>
      <c r="K12" s="696">
        <v>0</v>
      </c>
      <c r="L12" s="696">
        <f t="shared" si="7"/>
        <v>0</v>
      </c>
      <c r="M12" s="696"/>
      <c r="N12" s="696">
        <v>0</v>
      </c>
      <c r="O12" s="709"/>
      <c r="P12" s="709"/>
      <c r="Q12" s="709"/>
    </row>
    <row r="13" spans="1:17" ht="15.75" thickBot="1">
      <c r="A13" s="239" t="s">
        <v>812</v>
      </c>
      <c r="B13" s="240" t="s">
        <v>813</v>
      </c>
      <c r="C13" s="710">
        <f t="shared" si="0"/>
        <v>117575387.39</v>
      </c>
      <c r="D13" s="710">
        <v>108169003.84</v>
      </c>
      <c r="E13" s="710">
        <v>9406383.55</v>
      </c>
      <c r="F13" s="696">
        <f t="shared" si="2"/>
        <v>0</v>
      </c>
      <c r="G13" s="696"/>
      <c r="H13" s="696">
        <v>0</v>
      </c>
      <c r="I13" s="696">
        <f t="shared" si="4"/>
        <v>-663766.26</v>
      </c>
      <c r="J13" s="696">
        <v>-591357.46</v>
      </c>
      <c r="K13" s="696">
        <v>-72408.8</v>
      </c>
      <c r="L13" s="696">
        <f t="shared" si="7"/>
        <v>0</v>
      </c>
      <c r="M13" s="696"/>
      <c r="N13" s="696">
        <v>0</v>
      </c>
      <c r="O13" s="709"/>
      <c r="P13" s="709"/>
      <c r="Q13" s="709"/>
    </row>
    <row r="14" spans="1:17" ht="15.75" thickBot="1">
      <c r="A14" s="239" t="s">
        <v>814</v>
      </c>
      <c r="B14" s="240" t="s">
        <v>815</v>
      </c>
      <c r="C14" s="710">
        <f t="shared" si="0"/>
        <v>1706639663</v>
      </c>
      <c r="D14" s="710">
        <v>1539690355.87</v>
      </c>
      <c r="E14" s="710">
        <v>166949307.13</v>
      </c>
      <c r="F14" s="696">
        <f t="shared" si="2"/>
        <v>2606055.41</v>
      </c>
      <c r="G14" s="696"/>
      <c r="H14" s="696">
        <v>2606055.41</v>
      </c>
      <c r="I14" s="696">
        <f t="shared" si="4"/>
        <v>-13090826.96</v>
      </c>
      <c r="J14" s="696">
        <v>-6809268.05</v>
      </c>
      <c r="K14" s="696">
        <v>-6281558.91</v>
      </c>
      <c r="L14" s="696">
        <f t="shared" si="7"/>
        <v>-926998.83</v>
      </c>
      <c r="M14" s="696"/>
      <c r="N14" s="696">
        <v>-926998.83</v>
      </c>
      <c r="O14" s="709"/>
      <c r="P14" s="709"/>
      <c r="Q14" s="709"/>
    </row>
    <row r="15" spans="1:17" ht="15.75" thickBot="1">
      <c r="A15" s="239" t="s">
        <v>816</v>
      </c>
      <c r="B15" s="241" t="s">
        <v>817</v>
      </c>
      <c r="C15" s="710">
        <f t="shared" si="0"/>
        <v>1363032730.34</v>
      </c>
      <c r="D15" s="710">
        <v>1215575007.34</v>
      </c>
      <c r="E15" s="710">
        <v>147457723</v>
      </c>
      <c r="F15" s="696">
        <f t="shared" si="2"/>
        <v>2606055.41</v>
      </c>
      <c r="G15" s="696"/>
      <c r="H15" s="696">
        <v>2606055.41</v>
      </c>
      <c r="I15" s="696">
        <f t="shared" si="4"/>
        <v>-9443865.8</v>
      </c>
      <c r="J15" s="696">
        <v>-5380821.82</v>
      </c>
      <c r="K15" s="696">
        <v>-4063043.98</v>
      </c>
      <c r="L15" s="696">
        <f t="shared" si="7"/>
        <v>-926998.83</v>
      </c>
      <c r="M15" s="696"/>
      <c r="N15" s="696">
        <v>-926998.83</v>
      </c>
      <c r="O15" s="709"/>
      <c r="P15" s="709"/>
      <c r="Q15" s="709"/>
    </row>
    <row r="16" spans="1:17" ht="15.75" thickBot="1">
      <c r="A16" s="239" t="s">
        <v>818</v>
      </c>
      <c r="B16" s="240" t="s">
        <v>819</v>
      </c>
      <c r="C16" s="710">
        <f t="shared" si="0"/>
        <v>1253110531.39</v>
      </c>
      <c r="D16" s="710">
        <v>1138348548.39</v>
      </c>
      <c r="E16" s="710">
        <v>114761983</v>
      </c>
      <c r="F16" s="696">
        <f t="shared" si="2"/>
        <v>5056151.93</v>
      </c>
      <c r="G16" s="696"/>
      <c r="H16" s="696">
        <v>5056151.93</v>
      </c>
      <c r="I16" s="696">
        <f t="shared" si="4"/>
        <v>-2260899.86</v>
      </c>
      <c r="J16" s="696">
        <v>-806234.88</v>
      </c>
      <c r="K16" s="696">
        <v>-1454664.98</v>
      </c>
      <c r="L16" s="696">
        <f t="shared" si="7"/>
        <v>-1335005.03</v>
      </c>
      <c r="M16" s="696"/>
      <c r="N16" s="696">
        <v>-1335005.03</v>
      </c>
      <c r="O16" s="709"/>
      <c r="P16" s="709"/>
      <c r="Q16" s="709"/>
    </row>
    <row r="17" spans="1:17" ht="15.75" thickBot="1">
      <c r="A17" s="242" t="s">
        <v>820</v>
      </c>
      <c r="B17" s="238" t="s">
        <v>821</v>
      </c>
      <c r="C17" s="696">
        <f t="shared" si="0"/>
        <v>3204968.58</v>
      </c>
      <c r="D17" s="696">
        <f>SUM(D18:D22)</f>
        <v>3204968.58</v>
      </c>
      <c r="E17" s="696">
        <f>SUM(E18:E22)</f>
        <v>0</v>
      </c>
      <c r="F17" s="696">
        <f t="shared" si="2"/>
        <v>0</v>
      </c>
      <c r="G17" s="696"/>
      <c r="H17" s="696"/>
      <c r="I17" s="696">
        <f t="shared" si="4"/>
        <v>0</v>
      </c>
      <c r="J17" s="696"/>
      <c r="K17" s="696"/>
      <c r="L17" s="696">
        <f t="shared" si="7"/>
        <v>0</v>
      </c>
      <c r="M17" s="696"/>
      <c r="N17" s="696"/>
      <c r="O17" s="709"/>
      <c r="P17" s="709"/>
      <c r="Q17" s="709"/>
    </row>
    <row r="18" spans="1:17" ht="15.75" thickBot="1">
      <c r="A18" s="239" t="s">
        <v>822</v>
      </c>
      <c r="B18" s="240" t="s">
        <v>807</v>
      </c>
      <c r="C18" s="710">
        <f t="shared" si="0"/>
        <v>0</v>
      </c>
      <c r="D18" s="710">
        <v>0</v>
      </c>
      <c r="E18" s="710"/>
      <c r="F18" s="696">
        <f t="shared" si="2"/>
        <v>0</v>
      </c>
      <c r="G18" s="696"/>
      <c r="H18" s="696"/>
      <c r="I18" s="696">
        <f t="shared" si="4"/>
        <v>0</v>
      </c>
      <c r="J18" s="696"/>
      <c r="K18" s="696"/>
      <c r="L18" s="696">
        <f t="shared" si="7"/>
        <v>0</v>
      </c>
      <c r="M18" s="696"/>
      <c r="N18" s="696"/>
      <c r="O18" s="709"/>
      <c r="P18" s="709"/>
      <c r="Q18" s="709"/>
    </row>
    <row r="19" spans="1:17" ht="15.75" thickBot="1">
      <c r="A19" s="239" t="s">
        <v>823</v>
      </c>
      <c r="B19" s="240" t="s">
        <v>809</v>
      </c>
      <c r="C19" s="710">
        <f t="shared" si="0"/>
        <v>2429347.39</v>
      </c>
      <c r="D19" s="710">
        <v>2429347.39</v>
      </c>
      <c r="E19" s="710"/>
      <c r="F19" s="696">
        <f t="shared" si="2"/>
        <v>0</v>
      </c>
      <c r="G19" s="696"/>
      <c r="H19" s="696"/>
      <c r="I19" s="696">
        <f t="shared" si="4"/>
        <v>0</v>
      </c>
      <c r="J19" s="696"/>
      <c r="K19" s="696"/>
      <c r="L19" s="696">
        <f t="shared" si="7"/>
        <v>0</v>
      </c>
      <c r="M19" s="696"/>
      <c r="N19" s="696"/>
      <c r="O19" s="709"/>
      <c r="P19" s="709"/>
      <c r="Q19" s="709"/>
    </row>
    <row r="20" spans="1:17" ht="15.75" thickBot="1">
      <c r="A20" s="239" t="s">
        <v>824</v>
      </c>
      <c r="B20" s="240" t="s">
        <v>811</v>
      </c>
      <c r="C20" s="710">
        <f t="shared" si="0"/>
        <v>632741.19</v>
      </c>
      <c r="D20" s="710">
        <v>632741.19</v>
      </c>
      <c r="E20" s="710"/>
      <c r="F20" s="696">
        <f t="shared" si="2"/>
        <v>0</v>
      </c>
      <c r="G20" s="696"/>
      <c r="H20" s="696"/>
      <c r="I20" s="696">
        <f t="shared" si="4"/>
        <v>0</v>
      </c>
      <c r="J20" s="696"/>
      <c r="K20" s="696"/>
      <c r="L20" s="696">
        <f t="shared" si="7"/>
        <v>0</v>
      </c>
      <c r="M20" s="696"/>
      <c r="N20" s="696"/>
      <c r="O20" s="709"/>
      <c r="P20" s="709"/>
      <c r="Q20" s="709"/>
    </row>
    <row r="21" spans="1:17" ht="15.75" thickBot="1">
      <c r="A21" s="239" t="s">
        <v>825</v>
      </c>
      <c r="B21" s="240" t="s">
        <v>813</v>
      </c>
      <c r="C21" s="710">
        <f t="shared" si="0"/>
        <v>0</v>
      </c>
      <c r="D21" s="710">
        <v>0</v>
      </c>
      <c r="E21" s="710"/>
      <c r="F21" s="696">
        <f t="shared" si="2"/>
        <v>0</v>
      </c>
      <c r="G21" s="696"/>
      <c r="H21" s="696"/>
      <c r="I21" s="696">
        <f t="shared" si="4"/>
        <v>0</v>
      </c>
      <c r="J21" s="696"/>
      <c r="K21" s="696"/>
      <c r="L21" s="696">
        <f t="shared" si="7"/>
        <v>0</v>
      </c>
      <c r="M21" s="696"/>
      <c r="N21" s="696"/>
      <c r="O21" s="709"/>
      <c r="P21" s="709"/>
      <c r="Q21" s="709"/>
    </row>
    <row r="22" spans="1:17" ht="15.75" thickBot="1">
      <c r="A22" s="239" t="s">
        <v>826</v>
      </c>
      <c r="B22" s="240" t="s">
        <v>815</v>
      </c>
      <c r="C22" s="710">
        <f t="shared" si="0"/>
        <v>142880</v>
      </c>
      <c r="D22" s="710">
        <v>142880</v>
      </c>
      <c r="E22" s="710"/>
      <c r="F22" s="696">
        <f t="shared" si="2"/>
        <v>0</v>
      </c>
      <c r="G22" s="696"/>
      <c r="H22" s="696"/>
      <c r="I22" s="696">
        <f t="shared" si="4"/>
        <v>0</v>
      </c>
      <c r="J22" s="696"/>
      <c r="K22" s="696"/>
      <c r="L22" s="696">
        <f t="shared" si="7"/>
        <v>0</v>
      </c>
      <c r="M22" s="696"/>
      <c r="N22" s="696"/>
      <c r="O22" s="709"/>
      <c r="P22" s="709"/>
      <c r="Q22" s="709"/>
    </row>
    <row r="23" spans="1:17" ht="15.75" thickBot="1">
      <c r="A23" s="242" t="s">
        <v>827</v>
      </c>
      <c r="B23" s="238" t="s">
        <v>740</v>
      </c>
      <c r="C23" s="697">
        <f t="shared" si="0"/>
        <v>442009396.3899999</v>
      </c>
      <c r="D23" s="697">
        <f>SUM(D24:D29)</f>
        <v>393906624.1399999</v>
      </c>
      <c r="E23" s="697">
        <f>SUM(E24:E29)</f>
        <v>48102772.25</v>
      </c>
      <c r="F23" s="697">
        <f t="shared" si="2"/>
        <v>5774.019999999999</v>
      </c>
      <c r="G23" s="697">
        <f aca="true" t="shared" si="10" ref="G23:H23">SUM(G24:G29)</f>
        <v>0</v>
      </c>
      <c r="H23" s="697">
        <f t="shared" si="10"/>
        <v>5774.019999999999</v>
      </c>
      <c r="I23" s="697">
        <f t="shared" si="4"/>
        <v>-3008381.7299999995</v>
      </c>
      <c r="J23" s="697">
        <f aca="true" t="shared" si="11" ref="J23">SUM(J24:J29)</f>
        <v>-2747079.7599999993</v>
      </c>
      <c r="K23" s="697">
        <f aca="true" t="shared" si="12" ref="K23">SUM(K24:K29)</f>
        <v>-261301.97000000003</v>
      </c>
      <c r="L23" s="697">
        <f t="shared" si="7"/>
        <v>-643.21</v>
      </c>
      <c r="M23" s="697">
        <f aca="true" t="shared" si="13" ref="M23">SUM(M24:M29)</f>
        <v>0</v>
      </c>
      <c r="N23" s="697">
        <f aca="true" t="shared" si="14" ref="N23">SUM(N24:N29)</f>
        <v>-643.21</v>
      </c>
      <c r="O23" s="711"/>
      <c r="P23" s="712"/>
      <c r="Q23" s="712"/>
    </row>
    <row r="24" spans="1:17" ht="15.75" thickBot="1">
      <c r="A24" s="239" t="s">
        <v>828</v>
      </c>
      <c r="B24" s="240" t="s">
        <v>807</v>
      </c>
      <c r="C24" s="697">
        <f t="shared" si="0"/>
        <v>206199.81</v>
      </c>
      <c r="D24" s="697">
        <v>206199.81</v>
      </c>
      <c r="E24" s="697">
        <v>0</v>
      </c>
      <c r="F24" s="697">
        <f t="shared" si="2"/>
        <v>0</v>
      </c>
      <c r="G24" s="697"/>
      <c r="H24" s="697">
        <v>0</v>
      </c>
      <c r="I24" s="697">
        <f t="shared" si="4"/>
        <v>-1.16</v>
      </c>
      <c r="J24" s="697">
        <v>-1.16</v>
      </c>
      <c r="K24" s="697"/>
      <c r="L24" s="697">
        <f t="shared" si="7"/>
        <v>0</v>
      </c>
      <c r="M24" s="697"/>
      <c r="N24" s="697"/>
      <c r="O24" s="711"/>
      <c r="P24" s="712"/>
      <c r="Q24" s="712"/>
    </row>
    <row r="25" spans="1:17" ht="15.75" thickBot="1">
      <c r="A25" s="239" t="s">
        <v>829</v>
      </c>
      <c r="B25" s="240" t="s">
        <v>809</v>
      </c>
      <c r="C25" s="697">
        <f t="shared" si="0"/>
        <v>14962.43</v>
      </c>
      <c r="D25" s="697">
        <v>14962.43</v>
      </c>
      <c r="E25" s="697">
        <v>0</v>
      </c>
      <c r="F25" s="697">
        <f t="shared" si="2"/>
        <v>0</v>
      </c>
      <c r="G25" s="697"/>
      <c r="H25" s="697">
        <v>0</v>
      </c>
      <c r="I25" s="697">
        <f t="shared" si="4"/>
        <v>-17.18</v>
      </c>
      <c r="J25" s="697">
        <v>-17.18</v>
      </c>
      <c r="K25" s="697"/>
      <c r="L25" s="697">
        <f t="shared" si="7"/>
        <v>0</v>
      </c>
      <c r="M25" s="697"/>
      <c r="N25" s="697"/>
      <c r="O25" s="711"/>
      <c r="P25" s="712"/>
      <c r="Q25" s="712"/>
    </row>
    <row r="26" spans="1:17" ht="15.75" thickBot="1">
      <c r="A26" s="239" t="s">
        <v>830</v>
      </c>
      <c r="B26" s="240" t="s">
        <v>811</v>
      </c>
      <c r="C26" s="697">
        <f t="shared" si="0"/>
        <v>52351.17000000001</v>
      </c>
      <c r="D26" s="697">
        <v>52351.17000000001</v>
      </c>
      <c r="E26" s="697">
        <v>0</v>
      </c>
      <c r="F26" s="697">
        <f t="shared" si="2"/>
        <v>0</v>
      </c>
      <c r="G26" s="697"/>
      <c r="H26" s="697">
        <v>0</v>
      </c>
      <c r="I26" s="697">
        <f t="shared" si="4"/>
        <v>-68964.56999999999</v>
      </c>
      <c r="J26" s="697">
        <v>-68964.56999999999</v>
      </c>
      <c r="K26" s="697"/>
      <c r="L26" s="697">
        <f t="shared" si="7"/>
        <v>0</v>
      </c>
      <c r="M26" s="697"/>
      <c r="N26" s="697"/>
      <c r="O26" s="711"/>
      <c r="P26" s="712"/>
      <c r="Q26" s="712"/>
    </row>
    <row r="27" spans="1:17" ht="15.75" thickBot="1">
      <c r="A27" s="239" t="s">
        <v>831</v>
      </c>
      <c r="B27" s="240" t="s">
        <v>813</v>
      </c>
      <c r="C27" s="697">
        <f t="shared" si="0"/>
        <v>62318070.78</v>
      </c>
      <c r="D27" s="697">
        <v>58657560.93</v>
      </c>
      <c r="E27" s="697">
        <v>3660509.85</v>
      </c>
      <c r="F27" s="697">
        <f t="shared" si="2"/>
        <v>0</v>
      </c>
      <c r="G27" s="697"/>
      <c r="H27" s="697">
        <v>0</v>
      </c>
      <c r="I27" s="697">
        <f t="shared" si="4"/>
        <v>-73306.64</v>
      </c>
      <c r="J27" s="697">
        <v>-73306.64</v>
      </c>
      <c r="K27" s="697"/>
      <c r="L27" s="697">
        <f t="shared" si="7"/>
        <v>0</v>
      </c>
      <c r="M27" s="697"/>
      <c r="N27" s="697"/>
      <c r="O27" s="711"/>
      <c r="P27" s="712"/>
      <c r="Q27" s="712"/>
    </row>
    <row r="28" spans="1:17" ht="15.75" thickBot="1">
      <c r="A28" s="239" t="s">
        <v>832</v>
      </c>
      <c r="B28" s="240" t="s">
        <v>815</v>
      </c>
      <c r="C28" s="697">
        <f t="shared" si="0"/>
        <v>322550788.29999995</v>
      </c>
      <c r="D28" s="697">
        <v>313872638.54999995</v>
      </c>
      <c r="E28" s="697">
        <v>8678149.75</v>
      </c>
      <c r="F28" s="697">
        <f t="shared" si="2"/>
        <v>3011.489999999998</v>
      </c>
      <c r="G28" s="697"/>
      <c r="H28" s="697">
        <v>3011.489999999998</v>
      </c>
      <c r="I28" s="697">
        <f t="shared" si="4"/>
        <v>-2616595.38</v>
      </c>
      <c r="J28" s="697">
        <v>-2543674.9299999997</v>
      </c>
      <c r="K28" s="697">
        <v>-72920.45000000004</v>
      </c>
      <c r="L28" s="697">
        <f t="shared" si="7"/>
        <v>-34.17000000000007</v>
      </c>
      <c r="M28" s="697"/>
      <c r="N28" s="697">
        <v>-34.17000000000007</v>
      </c>
      <c r="O28" s="711"/>
      <c r="P28" s="712"/>
      <c r="Q28" s="712"/>
    </row>
    <row r="29" spans="1:17" ht="15.75" thickBot="1">
      <c r="A29" s="239" t="s">
        <v>833</v>
      </c>
      <c r="B29" s="240" t="s">
        <v>819</v>
      </c>
      <c r="C29" s="697">
        <f t="shared" si="0"/>
        <v>56867023.9</v>
      </c>
      <c r="D29" s="697">
        <v>21102911.25</v>
      </c>
      <c r="E29" s="697">
        <v>35764112.65</v>
      </c>
      <c r="F29" s="697">
        <f t="shared" si="2"/>
        <v>2762.53</v>
      </c>
      <c r="G29" s="697"/>
      <c r="H29" s="697">
        <v>2762.53</v>
      </c>
      <c r="I29" s="697">
        <f t="shared" si="4"/>
        <v>-249496.8</v>
      </c>
      <c r="J29" s="697">
        <v>-61115.28</v>
      </c>
      <c r="K29" s="697">
        <v>-188381.52</v>
      </c>
      <c r="L29" s="697">
        <f t="shared" si="7"/>
        <v>-609.04</v>
      </c>
      <c r="M29" s="697"/>
      <c r="N29" s="697">
        <v>-609.04</v>
      </c>
      <c r="O29" s="711"/>
      <c r="P29" s="712"/>
      <c r="Q29" s="712"/>
    </row>
    <row r="30" spans="1:17" ht="15.75" thickBot="1">
      <c r="A30" s="244" t="s">
        <v>834</v>
      </c>
      <c r="B30" s="243" t="s">
        <v>45</v>
      </c>
      <c r="C30" s="697">
        <f>C8+C9+C17+C23</f>
        <v>6177336606.55</v>
      </c>
      <c r="D30" s="697">
        <f aca="true" t="shared" si="15" ref="D30:N30">D8+D9+D17+D23</f>
        <v>5838116160.62</v>
      </c>
      <c r="E30" s="697">
        <f t="shared" si="15"/>
        <v>339220445.93</v>
      </c>
      <c r="F30" s="697">
        <f t="shared" si="15"/>
        <v>7667981.359999999</v>
      </c>
      <c r="G30" s="697">
        <f t="shared" si="15"/>
        <v>0</v>
      </c>
      <c r="H30" s="697">
        <f t="shared" si="15"/>
        <v>7667981.359999999</v>
      </c>
      <c r="I30" s="697">
        <f t="shared" si="15"/>
        <v>-19183369.86</v>
      </c>
      <c r="J30" s="697">
        <f t="shared" si="15"/>
        <v>-11113435.2</v>
      </c>
      <c r="K30" s="697">
        <f t="shared" si="15"/>
        <v>-8069934.659999999</v>
      </c>
      <c r="L30" s="697">
        <f t="shared" si="15"/>
        <v>-2262647.07</v>
      </c>
      <c r="M30" s="697">
        <f t="shared" si="15"/>
        <v>0</v>
      </c>
      <c r="N30" s="697">
        <f t="shared" si="15"/>
        <v>-2262647.07</v>
      </c>
      <c r="O30" s="712"/>
      <c r="P30" s="712"/>
      <c r="Q30" s="712"/>
    </row>
  </sheetData>
  <mergeCells count="10">
    <mergeCell ref="C5:H5"/>
    <mergeCell ref="I5:N5"/>
    <mergeCell ref="O5:O6"/>
    <mergeCell ref="P5:Q5"/>
    <mergeCell ref="C6:E6"/>
    <mergeCell ref="F6:H6"/>
    <mergeCell ref="I6:K6"/>
    <mergeCell ref="L6:N6"/>
    <mergeCell ref="P6:P7"/>
    <mergeCell ref="Q6:Q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Header>&amp;CEN
Annex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91E1F-4F79-4A79-9A6A-679AD6E71042}">
  <sheetPr>
    <pageSetUpPr fitToPage="1"/>
  </sheetPr>
  <dimension ref="B2:I9"/>
  <sheetViews>
    <sheetView workbookViewId="0" topLeftCell="A1"/>
  </sheetViews>
  <sheetFormatPr defaultColWidth="9.140625" defaultRowHeight="15"/>
  <cols>
    <col min="1" max="1" width="7.140625" style="1" customWidth="1"/>
    <col min="2" max="2" width="6.140625" style="1" customWidth="1"/>
    <col min="3" max="3" width="27.00390625" style="1" customWidth="1"/>
    <col min="4" max="4" width="18.57421875" style="1" bestFit="1" customWidth="1"/>
    <col min="5" max="5" width="10.7109375" style="1" customWidth="1"/>
    <col min="6" max="6" width="21.8515625" style="1" customWidth="1"/>
    <col min="7" max="7" width="13.140625" style="1" customWidth="1"/>
    <col min="8" max="8" width="11.421875" style="1" customWidth="1"/>
    <col min="9" max="9" width="10.8515625" style="1" customWidth="1"/>
    <col min="10" max="16384" width="9.140625" style="1" customWidth="1"/>
  </cols>
  <sheetData>
    <row r="2" ht="15">
      <c r="B2" s="227" t="s">
        <v>769</v>
      </c>
    </row>
    <row r="3" ht="15">
      <c r="B3" s="245"/>
    </row>
    <row r="4" spans="2:9" ht="15">
      <c r="B4" s="245"/>
      <c r="D4" s="39" t="s">
        <v>7</v>
      </c>
      <c r="E4" s="39" t="s">
        <v>8</v>
      </c>
      <c r="F4" s="39" t="s">
        <v>9</v>
      </c>
      <c r="G4" s="39" t="s">
        <v>46</v>
      </c>
      <c r="H4" s="39" t="s">
        <v>47</v>
      </c>
      <c r="I4" s="39" t="s">
        <v>156</v>
      </c>
    </row>
    <row r="5" spans="4:9" ht="15">
      <c r="D5" s="1080" t="s">
        <v>835</v>
      </c>
      <c r="E5" s="1080"/>
      <c r="F5" s="1080"/>
      <c r="G5" s="1080"/>
      <c r="H5" s="1080"/>
      <c r="I5" s="1080"/>
    </row>
    <row r="6" spans="4:9" ht="42" customHeight="1">
      <c r="D6" s="15" t="s">
        <v>836</v>
      </c>
      <c r="E6" s="15" t="s">
        <v>837</v>
      </c>
      <c r="F6" s="15" t="s">
        <v>838</v>
      </c>
      <c r="G6" s="15" t="s">
        <v>839</v>
      </c>
      <c r="H6" s="15" t="s">
        <v>840</v>
      </c>
      <c r="I6" s="15" t="s">
        <v>45</v>
      </c>
    </row>
    <row r="7" spans="2:9" ht="15">
      <c r="B7" s="142">
        <v>1</v>
      </c>
      <c r="C7" s="246" t="s">
        <v>806</v>
      </c>
      <c r="D7" s="247"/>
      <c r="E7" s="247"/>
      <c r="F7" s="247"/>
      <c r="G7" s="247"/>
      <c r="H7" s="247"/>
      <c r="I7" s="247"/>
    </row>
    <row r="8" spans="2:9" ht="15">
      <c r="B8" s="142">
        <v>2</v>
      </c>
      <c r="C8" s="246" t="s">
        <v>821</v>
      </c>
      <c r="D8" s="247"/>
      <c r="E8" s="247"/>
      <c r="F8" s="247"/>
      <c r="G8" s="247"/>
      <c r="H8" s="247"/>
      <c r="I8" s="247"/>
    </row>
    <row r="9" spans="2:9" ht="15">
      <c r="B9" s="248">
        <v>3</v>
      </c>
      <c r="C9" s="249" t="s">
        <v>45</v>
      </c>
      <c r="D9" s="27"/>
      <c r="E9" s="27"/>
      <c r="F9" s="27"/>
      <c r="G9" s="27"/>
      <c r="H9" s="27"/>
      <c r="I9" s="27"/>
    </row>
  </sheetData>
  <mergeCells count="1">
    <mergeCell ref="D5:I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3ADD-96EB-4F95-A2ED-F21865F80805}">
  <sheetPr>
    <pageSetUpPr fitToPage="1"/>
  </sheetPr>
  <dimension ref="B2:E11"/>
  <sheetViews>
    <sheetView workbookViewId="0" topLeftCell="A1">
      <selection activeCell="D11" sqref="D11"/>
    </sheetView>
  </sheetViews>
  <sheetFormatPr defaultColWidth="9.140625" defaultRowHeight="15"/>
  <cols>
    <col min="1" max="1" width="7.00390625" style="1" customWidth="1"/>
    <col min="2" max="2" width="4.7109375" style="1" customWidth="1"/>
    <col min="3" max="3" width="58.57421875" style="1" customWidth="1"/>
    <col min="4" max="4" width="27.28125" style="1" customWidth="1"/>
    <col min="5" max="5" width="9.140625" style="1" customWidth="1"/>
    <col min="6" max="6" width="3.28125" style="1" customWidth="1"/>
    <col min="7" max="7" width="54.57421875" style="1" customWidth="1"/>
    <col min="8" max="8" width="25.00390625" style="1" customWidth="1"/>
    <col min="9" max="16384" width="9.140625" style="1" customWidth="1"/>
  </cols>
  <sheetData>
    <row r="2" spans="2:5" ht="15">
      <c r="B2" s="227" t="s">
        <v>770</v>
      </c>
      <c r="C2" s="3"/>
      <c r="D2" s="3"/>
      <c r="E2" s="3"/>
    </row>
    <row r="3" spans="2:5" ht="16.5" thickBot="1">
      <c r="B3" s="250"/>
      <c r="C3" s="251"/>
      <c r="D3" s="251"/>
      <c r="E3" s="3"/>
    </row>
    <row r="4" spans="2:5" ht="16.5" thickBot="1">
      <c r="B4" s="250"/>
      <c r="C4" s="251"/>
      <c r="D4" s="252" t="s">
        <v>7</v>
      </c>
      <c r="E4" s="3"/>
    </row>
    <row r="5" spans="2:5" ht="16.5" thickBot="1">
      <c r="B5" s="250"/>
      <c r="C5" s="251"/>
      <c r="D5" s="253" t="s">
        <v>841</v>
      </c>
      <c r="E5" s="3"/>
    </row>
    <row r="6" spans="2:5" ht="25.5" customHeight="1" thickBot="1">
      <c r="B6" s="254" t="s">
        <v>179</v>
      </c>
      <c r="C6" s="255" t="s">
        <v>842</v>
      </c>
      <c r="D6" s="698">
        <v>0</v>
      </c>
      <c r="E6" s="3"/>
    </row>
    <row r="7" spans="2:5" ht="25.5" customHeight="1" thickBot="1">
      <c r="B7" s="256" t="s">
        <v>181</v>
      </c>
      <c r="C7" s="257" t="s">
        <v>843</v>
      </c>
      <c r="D7" s="698">
        <v>0</v>
      </c>
      <c r="E7" s="3"/>
    </row>
    <row r="8" spans="2:5" ht="25.5" customHeight="1" thickBot="1">
      <c r="B8" s="256" t="s">
        <v>808</v>
      </c>
      <c r="C8" s="257" t="s">
        <v>844</v>
      </c>
      <c r="D8" s="698"/>
      <c r="E8" s="3"/>
    </row>
    <row r="9" spans="2:5" ht="25.5" customHeight="1" thickBot="1">
      <c r="B9" s="256" t="s">
        <v>810</v>
      </c>
      <c r="C9" s="258" t="s">
        <v>845</v>
      </c>
      <c r="D9" s="699"/>
      <c r="E9" s="3"/>
    </row>
    <row r="10" spans="2:5" ht="25.5" customHeight="1" thickBot="1">
      <c r="B10" s="256" t="s">
        <v>812</v>
      </c>
      <c r="C10" s="258" t="s">
        <v>846</v>
      </c>
      <c r="D10" s="699"/>
      <c r="E10" s="3"/>
    </row>
    <row r="11" spans="2:5" ht="25.5" customHeight="1" thickBot="1">
      <c r="B11" s="259" t="s">
        <v>814</v>
      </c>
      <c r="C11" s="260" t="s">
        <v>847</v>
      </c>
      <c r="D11" s="699">
        <v>0</v>
      </c>
      <c r="E11" s="3"/>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596D-82C0-45F9-B908-72EA83E0E51D}">
  <dimension ref="B2:E18"/>
  <sheetViews>
    <sheetView workbookViewId="0" topLeftCell="A1">
      <selection activeCell="D18" sqref="D18"/>
    </sheetView>
  </sheetViews>
  <sheetFormatPr defaultColWidth="9.140625" defaultRowHeight="15"/>
  <cols>
    <col min="1" max="1" width="7.00390625" style="1" customWidth="1"/>
    <col min="2" max="2" width="4.7109375" style="1" customWidth="1"/>
    <col min="3" max="3" width="58.57421875" style="1" customWidth="1"/>
    <col min="4" max="4" width="27.28125" style="1" customWidth="1"/>
    <col min="5" max="5" width="29.140625" style="1" customWidth="1"/>
    <col min="6" max="6" width="9.140625" style="1" customWidth="1"/>
    <col min="7" max="7" width="3.28125" style="1" customWidth="1"/>
    <col min="8" max="8" width="54.57421875" style="1" customWidth="1"/>
    <col min="9" max="9" width="25.00390625" style="1" customWidth="1"/>
    <col min="10" max="16384" width="9.140625" style="1" customWidth="1"/>
  </cols>
  <sheetData>
    <row r="2" ht="15">
      <c r="B2" s="227" t="s">
        <v>771</v>
      </c>
    </row>
    <row r="3" spans="2:5" ht="16.5" thickBot="1">
      <c r="B3" s="187"/>
      <c r="C3" s="228"/>
      <c r="D3" s="228"/>
      <c r="E3" s="261"/>
    </row>
    <row r="4" spans="2:5" ht="16.5" thickBot="1">
      <c r="B4" s="187"/>
      <c r="C4" s="228"/>
      <c r="D4" s="230" t="s">
        <v>7</v>
      </c>
      <c r="E4" s="262" t="s">
        <v>8</v>
      </c>
    </row>
    <row r="5" spans="2:5" ht="16.5" thickBot="1">
      <c r="B5" s="187"/>
      <c r="C5" s="228"/>
      <c r="D5" s="263" t="s">
        <v>841</v>
      </c>
      <c r="E5" s="262" t="s">
        <v>848</v>
      </c>
    </row>
    <row r="6" spans="2:5" ht="25.5" customHeight="1" thickBot="1">
      <c r="B6" s="264" t="s">
        <v>179</v>
      </c>
      <c r="C6" s="265" t="s">
        <v>842</v>
      </c>
      <c r="D6" s="713">
        <v>0</v>
      </c>
      <c r="E6" s="714"/>
    </row>
    <row r="7" spans="2:5" ht="25.5" customHeight="1" thickBot="1">
      <c r="B7" s="242" t="s">
        <v>181</v>
      </c>
      <c r="C7" s="238" t="s">
        <v>843</v>
      </c>
      <c r="D7" s="713">
        <v>0</v>
      </c>
      <c r="E7" s="714"/>
    </row>
    <row r="8" spans="2:5" ht="25.5" customHeight="1" thickBot="1">
      <c r="B8" s="242" t="s">
        <v>808</v>
      </c>
      <c r="C8" s="238" t="s">
        <v>844</v>
      </c>
      <c r="D8" s="713"/>
      <c r="E8" s="714"/>
    </row>
    <row r="9" spans="2:5" ht="25.5" customHeight="1" thickBot="1">
      <c r="B9" s="242" t="s">
        <v>810</v>
      </c>
      <c r="C9" s="266" t="s">
        <v>849</v>
      </c>
      <c r="D9" s="713"/>
      <c r="E9" s="714"/>
    </row>
    <row r="10" spans="2:5" ht="25.5" customHeight="1" thickBot="1">
      <c r="B10" s="242" t="s">
        <v>812</v>
      </c>
      <c r="C10" s="266" t="s">
        <v>850</v>
      </c>
      <c r="D10" s="718"/>
      <c r="E10" s="715"/>
    </row>
    <row r="11" spans="2:5" ht="25.5" customHeight="1" thickBot="1">
      <c r="B11" s="242" t="s">
        <v>814</v>
      </c>
      <c r="C11" s="266" t="s">
        <v>851</v>
      </c>
      <c r="D11" s="718"/>
      <c r="E11" s="716"/>
    </row>
    <row r="12" spans="2:5" ht="25.5" customHeight="1" thickBot="1">
      <c r="B12" s="242" t="s">
        <v>816</v>
      </c>
      <c r="C12" s="266" t="s">
        <v>852</v>
      </c>
      <c r="D12" s="718"/>
      <c r="E12" s="716"/>
    </row>
    <row r="13" spans="2:5" ht="25.5" customHeight="1" thickBot="1">
      <c r="B13" s="242" t="s">
        <v>818</v>
      </c>
      <c r="C13" s="266" t="s">
        <v>853</v>
      </c>
      <c r="D13" s="718"/>
      <c r="E13" s="716"/>
    </row>
    <row r="14" spans="2:5" ht="25.5" customHeight="1" thickBot="1">
      <c r="B14" s="242" t="s">
        <v>820</v>
      </c>
      <c r="C14" s="266" t="s">
        <v>854</v>
      </c>
      <c r="D14" s="718"/>
      <c r="E14" s="716"/>
    </row>
    <row r="15" spans="2:5" ht="25.5" customHeight="1" thickBot="1">
      <c r="B15" s="242" t="s">
        <v>822</v>
      </c>
      <c r="C15" s="266" t="s">
        <v>845</v>
      </c>
      <c r="D15" s="718"/>
      <c r="E15" s="714"/>
    </row>
    <row r="16" spans="2:5" ht="25.5" customHeight="1" thickBot="1">
      <c r="B16" s="242" t="s">
        <v>823</v>
      </c>
      <c r="C16" s="266" t="s">
        <v>846</v>
      </c>
      <c r="D16" s="718"/>
      <c r="E16" s="714"/>
    </row>
    <row r="17" spans="2:5" ht="25.5" customHeight="1" thickBot="1">
      <c r="B17" s="256" t="s">
        <v>824</v>
      </c>
      <c r="C17" s="258" t="s">
        <v>855</v>
      </c>
      <c r="D17" s="719"/>
      <c r="E17" s="717"/>
    </row>
    <row r="18" spans="2:5" ht="25.5" customHeight="1" thickBot="1">
      <c r="B18" s="268" t="s">
        <v>825</v>
      </c>
      <c r="C18" s="269" t="s">
        <v>847</v>
      </c>
      <c r="D18" s="718">
        <v>0</v>
      </c>
      <c r="E18" s="714"/>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E0F0-BDB5-4EDB-BF70-383232C47B28}">
  <dimension ref="A1:E14"/>
  <sheetViews>
    <sheetView workbookViewId="0" topLeftCell="A1">
      <selection activeCell="F15" sqref="F15"/>
    </sheetView>
  </sheetViews>
  <sheetFormatPr defaultColWidth="9.140625" defaultRowHeight="15"/>
  <cols>
    <col min="1" max="1" width="4.7109375" style="1" customWidth="1"/>
    <col min="2" max="3" width="26.421875" style="1" customWidth="1"/>
    <col min="4" max="5" width="27.00390625" style="1" customWidth="1"/>
    <col min="6" max="16384" width="9.140625" style="1" customWidth="1"/>
  </cols>
  <sheetData>
    <row r="1" ht="15">
      <c r="A1" s="227" t="s">
        <v>778</v>
      </c>
    </row>
    <row r="2" spans="1:5" ht="16.5" thickBot="1">
      <c r="A2" s="1149"/>
      <c r="B2" s="1149"/>
      <c r="C2" s="292"/>
      <c r="D2" s="293"/>
      <c r="E2" s="293"/>
    </row>
    <row r="3" spans="1:5" ht="16.5" thickBot="1">
      <c r="A3" s="1149"/>
      <c r="B3" s="1149"/>
      <c r="C3" s="284"/>
      <c r="D3" s="294" t="s">
        <v>7</v>
      </c>
      <c r="E3" s="294" t="s">
        <v>8</v>
      </c>
    </row>
    <row r="4" spans="1:5" ht="15.75">
      <c r="A4" s="1149"/>
      <c r="B4" s="1149"/>
      <c r="C4" s="228"/>
      <c r="D4" s="1136" t="s">
        <v>936</v>
      </c>
      <c r="E4" s="1150"/>
    </row>
    <row r="5" spans="1:5" ht="16.5" thickBot="1">
      <c r="A5" s="1149"/>
      <c r="B5" s="1149"/>
      <c r="C5" s="232"/>
      <c r="D5" s="1151"/>
      <c r="E5" s="1152"/>
    </row>
    <row r="6" spans="1:5" ht="16.5" thickBot="1">
      <c r="A6" s="1148"/>
      <c r="B6" s="1148"/>
      <c r="C6" s="238"/>
      <c r="D6" s="262" t="s">
        <v>937</v>
      </c>
      <c r="E6" s="231" t="s">
        <v>938</v>
      </c>
    </row>
    <row r="7" spans="1:5" ht="15.75" thickBot="1">
      <c r="A7" s="285" t="s">
        <v>179</v>
      </c>
      <c r="B7" s="1146" t="s">
        <v>939</v>
      </c>
      <c r="C7" s="1147"/>
      <c r="D7" s="238"/>
      <c r="E7" s="238"/>
    </row>
    <row r="8" spans="1:5" ht="15.75" thickBot="1">
      <c r="A8" s="291" t="s">
        <v>181</v>
      </c>
      <c r="B8" s="1146" t="s">
        <v>940</v>
      </c>
      <c r="C8" s="1147"/>
      <c r="D8" s="238"/>
      <c r="E8" s="238"/>
    </row>
    <row r="9" spans="1:5" ht="15.75" thickBot="1">
      <c r="A9" s="287" t="s">
        <v>808</v>
      </c>
      <c r="B9" s="1142" t="s">
        <v>941</v>
      </c>
      <c r="C9" s="1143"/>
      <c r="D9" s="238"/>
      <c r="E9" s="238"/>
    </row>
    <row r="10" spans="1:5" ht="15.75" thickBot="1">
      <c r="A10" s="287" t="s">
        <v>810</v>
      </c>
      <c r="B10" s="1142" t="s">
        <v>942</v>
      </c>
      <c r="C10" s="1143"/>
      <c r="D10" s="238"/>
      <c r="E10" s="238"/>
    </row>
    <row r="11" spans="1:5" ht="15.75" thickBot="1">
      <c r="A11" s="287" t="s">
        <v>812</v>
      </c>
      <c r="B11" s="1142" t="s">
        <v>943</v>
      </c>
      <c r="C11" s="1143"/>
      <c r="D11" s="238"/>
      <c r="E11" s="238"/>
    </row>
    <row r="12" spans="1:5" ht="15.75" thickBot="1">
      <c r="A12" s="287" t="s">
        <v>814</v>
      </c>
      <c r="B12" s="1142" t="s">
        <v>944</v>
      </c>
      <c r="C12" s="1143"/>
      <c r="D12" s="238"/>
      <c r="E12" s="238"/>
    </row>
    <row r="13" spans="1:5" ht="15.75" thickBot="1">
      <c r="A13" s="287" t="s">
        <v>816</v>
      </c>
      <c r="B13" s="1142" t="s">
        <v>945</v>
      </c>
      <c r="C13" s="1143"/>
      <c r="D13" s="238"/>
      <c r="E13" s="238"/>
    </row>
    <row r="14" spans="1:5" ht="15.75" thickBot="1">
      <c r="A14" s="295" t="s">
        <v>818</v>
      </c>
      <c r="B14" s="1144" t="s">
        <v>45</v>
      </c>
      <c r="C14" s="1145"/>
      <c r="D14" s="238"/>
      <c r="E14" s="238"/>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79EF-002E-44BC-B15D-1DD9665B97A7}">
  <sheetPr>
    <pageSetUpPr fitToPage="1"/>
  </sheetPr>
  <dimension ref="A1:J17"/>
  <sheetViews>
    <sheetView workbookViewId="0" topLeftCell="A1">
      <selection activeCell="L17" sqref="L17"/>
    </sheetView>
  </sheetViews>
  <sheetFormatPr defaultColWidth="9.140625" defaultRowHeight="15"/>
  <cols>
    <col min="1" max="1" width="9.140625" style="1" customWidth="1"/>
    <col min="2" max="2" width="26.00390625" style="1" customWidth="1"/>
    <col min="3" max="6" width="9.140625" style="1" customWidth="1"/>
    <col min="7" max="7" width="14.421875" style="1" customWidth="1"/>
    <col min="8" max="8" width="17.00390625" style="1" customWidth="1"/>
    <col min="9" max="9" width="17.8515625" style="1" customWidth="1"/>
    <col min="10" max="10" width="18.57421875" style="1" customWidth="1"/>
    <col min="11" max="16384" width="9.140625" style="1" customWidth="1"/>
  </cols>
  <sheetData>
    <row r="1" ht="15">
      <c r="A1" s="227" t="s">
        <v>772</v>
      </c>
    </row>
    <row r="2" spans="1:10" ht="16.5" thickBot="1">
      <c r="A2" s="187"/>
      <c r="B2" s="228"/>
      <c r="C2" s="228"/>
      <c r="D2" s="228"/>
      <c r="E2" s="228"/>
      <c r="F2" s="228"/>
      <c r="G2" s="228"/>
      <c r="H2" s="228"/>
      <c r="I2" s="228"/>
      <c r="J2" s="228"/>
    </row>
    <row r="3" spans="1:10" ht="23.25" customHeight="1" thickBot="1">
      <c r="A3" s="229"/>
      <c r="B3" s="229"/>
      <c r="C3" s="230" t="s">
        <v>7</v>
      </c>
      <c r="D3" s="231" t="s">
        <v>8</v>
      </c>
      <c r="E3" s="231" t="s">
        <v>9</v>
      </c>
      <c r="F3" s="231" t="s">
        <v>46</v>
      </c>
      <c r="G3" s="231" t="s">
        <v>47</v>
      </c>
      <c r="H3" s="231" t="s">
        <v>156</v>
      </c>
      <c r="I3" s="231" t="s">
        <v>157</v>
      </c>
      <c r="J3" s="231" t="s">
        <v>158</v>
      </c>
    </row>
    <row r="4" spans="1:10" ht="36" customHeight="1" thickBot="1">
      <c r="A4" s="229"/>
      <c r="B4" s="229"/>
      <c r="C4" s="1130" t="s">
        <v>856</v>
      </c>
      <c r="D4" s="1131"/>
      <c r="E4" s="1131"/>
      <c r="F4" s="1153"/>
      <c r="G4" s="1154" t="s">
        <v>792</v>
      </c>
      <c r="H4" s="1155"/>
      <c r="I4" s="1139" t="s">
        <v>857</v>
      </c>
      <c r="J4" s="1138"/>
    </row>
    <row r="5" spans="1:10" ht="16.5" thickBot="1">
      <c r="A5" s="229"/>
      <c r="B5" s="229"/>
      <c r="C5" s="1156" t="s">
        <v>858</v>
      </c>
      <c r="D5" s="1136" t="s">
        <v>859</v>
      </c>
      <c r="E5" s="1137"/>
      <c r="F5" s="1150"/>
      <c r="G5" s="1140" t="s">
        <v>860</v>
      </c>
      <c r="H5" s="1140" t="s">
        <v>861</v>
      </c>
      <c r="I5" s="270"/>
      <c r="J5" s="1140" t="s">
        <v>862</v>
      </c>
    </row>
    <row r="6" spans="1:10" ht="66.75" customHeight="1" thickBot="1">
      <c r="A6" s="229"/>
      <c r="B6" s="229"/>
      <c r="C6" s="1157"/>
      <c r="D6" s="234"/>
      <c r="E6" s="271" t="s">
        <v>863</v>
      </c>
      <c r="F6" s="272" t="s">
        <v>864</v>
      </c>
      <c r="G6" s="1141"/>
      <c r="H6" s="1141"/>
      <c r="I6" s="273"/>
      <c r="J6" s="1158"/>
    </row>
    <row r="7" spans="1:10" ht="21.75" thickBot="1">
      <c r="A7" s="236" t="s">
        <v>804</v>
      </c>
      <c r="B7" s="237" t="s">
        <v>805</v>
      </c>
      <c r="C7" s="274"/>
      <c r="D7" s="274"/>
      <c r="E7" s="274"/>
      <c r="F7" s="275"/>
      <c r="G7" s="275"/>
      <c r="H7" s="275"/>
      <c r="I7" s="275"/>
      <c r="J7" s="275"/>
    </row>
    <row r="8" spans="1:10" ht="15.75" thickBot="1">
      <c r="A8" s="236" t="s">
        <v>179</v>
      </c>
      <c r="B8" s="237" t="s">
        <v>806</v>
      </c>
      <c r="C8" s="702">
        <f>SUM(C9:C14)</f>
        <v>33268778.34</v>
      </c>
      <c r="D8" s="702">
        <f aca="true" t="shared" si="0" ref="D8:J8">SUM(D9:D14)</f>
        <v>5683883.38</v>
      </c>
      <c r="E8" s="702">
        <f t="shared" si="0"/>
        <v>0</v>
      </c>
      <c r="F8" s="703">
        <f t="shared" si="0"/>
        <v>0</v>
      </c>
      <c r="G8" s="703">
        <f t="shared" si="0"/>
        <v>-2953517.09</v>
      </c>
      <c r="H8" s="703">
        <f t="shared" si="0"/>
        <v>-1601272.4100000001</v>
      </c>
      <c r="I8" s="703">
        <f t="shared" si="0"/>
        <v>0</v>
      </c>
      <c r="J8" s="703">
        <f t="shared" si="0"/>
        <v>0</v>
      </c>
    </row>
    <row r="9" spans="1:10" ht="15.75" thickBot="1">
      <c r="A9" s="239" t="s">
        <v>181</v>
      </c>
      <c r="B9" s="240" t="s">
        <v>807</v>
      </c>
      <c r="C9" s="700">
        <v>0</v>
      </c>
      <c r="D9" s="700">
        <v>0</v>
      </c>
      <c r="E9" s="700"/>
      <c r="F9" s="700"/>
      <c r="G9" s="700">
        <v>0</v>
      </c>
      <c r="H9" s="700">
        <v>0</v>
      </c>
      <c r="I9" s="701"/>
      <c r="J9" s="701"/>
    </row>
    <row r="10" spans="1:10" ht="15.75" thickBot="1">
      <c r="A10" s="239" t="s">
        <v>808</v>
      </c>
      <c r="B10" s="240" t="s">
        <v>809</v>
      </c>
      <c r="C10" s="700">
        <v>0</v>
      </c>
      <c r="D10" s="700">
        <v>0</v>
      </c>
      <c r="E10" s="700"/>
      <c r="F10" s="700"/>
      <c r="G10" s="700">
        <v>0</v>
      </c>
      <c r="H10" s="700">
        <v>0</v>
      </c>
      <c r="I10" s="701"/>
      <c r="J10" s="701"/>
    </row>
    <row r="11" spans="1:10" ht="15.75" thickBot="1">
      <c r="A11" s="239" t="s">
        <v>810</v>
      </c>
      <c r="B11" s="240" t="s">
        <v>811</v>
      </c>
      <c r="C11" s="700">
        <v>0</v>
      </c>
      <c r="D11" s="700">
        <v>0</v>
      </c>
      <c r="E11" s="700"/>
      <c r="F11" s="700"/>
      <c r="G11" s="700">
        <v>0</v>
      </c>
      <c r="H11" s="700">
        <v>0</v>
      </c>
      <c r="I11" s="701"/>
      <c r="J11" s="701"/>
    </row>
    <row r="12" spans="1:10" ht="15.75" thickBot="1">
      <c r="A12" s="239" t="s">
        <v>812</v>
      </c>
      <c r="B12" s="240" t="s">
        <v>813</v>
      </c>
      <c r="C12" s="700">
        <v>0</v>
      </c>
      <c r="D12" s="700">
        <v>0</v>
      </c>
      <c r="E12" s="700"/>
      <c r="F12" s="700"/>
      <c r="G12" s="700">
        <v>0</v>
      </c>
      <c r="H12" s="700">
        <v>0</v>
      </c>
      <c r="I12" s="701"/>
      <c r="J12" s="701"/>
    </row>
    <row r="13" spans="1:10" ht="15.75" thickBot="1">
      <c r="A13" s="239" t="s">
        <v>814</v>
      </c>
      <c r="B13" s="240" t="s">
        <v>815</v>
      </c>
      <c r="C13" s="700">
        <v>21341446.48</v>
      </c>
      <c r="D13" s="700">
        <v>1797870.96</v>
      </c>
      <c r="E13" s="700"/>
      <c r="F13" s="700"/>
      <c r="G13" s="700">
        <v>-2086263.19</v>
      </c>
      <c r="H13" s="700">
        <v>-798575.75</v>
      </c>
      <c r="I13" s="701"/>
      <c r="J13" s="701"/>
    </row>
    <row r="14" spans="1:10" ht="15.75" thickBot="1">
      <c r="A14" s="239" t="s">
        <v>816</v>
      </c>
      <c r="B14" s="240" t="s">
        <v>819</v>
      </c>
      <c r="C14" s="700">
        <v>11927331.86</v>
      </c>
      <c r="D14" s="700">
        <v>3886012.42</v>
      </c>
      <c r="E14" s="700"/>
      <c r="F14" s="700"/>
      <c r="G14" s="700">
        <v>-867253.9</v>
      </c>
      <c r="H14" s="700">
        <v>-802696.66</v>
      </c>
      <c r="I14" s="701"/>
      <c r="J14" s="701"/>
    </row>
    <row r="15" spans="1:10" ht="15.75" thickBot="1">
      <c r="A15" s="242" t="s">
        <v>818</v>
      </c>
      <c r="B15" s="238" t="s">
        <v>865</v>
      </c>
      <c r="C15" s="700"/>
      <c r="D15" s="700"/>
      <c r="E15" s="700"/>
      <c r="F15" s="700"/>
      <c r="G15" s="700"/>
      <c r="H15" s="700"/>
      <c r="I15" s="701"/>
      <c r="J15" s="701"/>
    </row>
    <row r="16" spans="1:10" ht="15.75" thickBot="1">
      <c r="A16" s="242" t="s">
        <v>820</v>
      </c>
      <c r="B16" s="238" t="s">
        <v>866</v>
      </c>
      <c r="C16" s="700"/>
      <c r="D16" s="700"/>
      <c r="E16" s="700"/>
      <c r="F16" s="701"/>
      <c r="G16" s="701"/>
      <c r="H16" s="701"/>
      <c r="I16" s="701"/>
      <c r="J16" s="701"/>
    </row>
    <row r="17" spans="1:10" ht="15.75" thickBot="1">
      <c r="A17" s="244">
        <v>100</v>
      </c>
      <c r="B17" s="243" t="s">
        <v>45</v>
      </c>
      <c r="C17" s="702">
        <f>SUM(C8,C15,C16)</f>
        <v>33268778.34</v>
      </c>
      <c r="D17" s="702">
        <f aca="true" t="shared" si="1" ref="D17:J17">SUM(D8,D15,D16)</f>
        <v>5683883.38</v>
      </c>
      <c r="E17" s="702">
        <f t="shared" si="1"/>
        <v>0</v>
      </c>
      <c r="F17" s="703">
        <f t="shared" si="1"/>
        <v>0</v>
      </c>
      <c r="G17" s="703">
        <f t="shared" si="1"/>
        <v>-2953517.09</v>
      </c>
      <c r="H17" s="703">
        <f t="shared" si="1"/>
        <v>-1601272.4100000001</v>
      </c>
      <c r="I17" s="703">
        <f t="shared" si="1"/>
        <v>0</v>
      </c>
      <c r="J17" s="703">
        <f t="shared" si="1"/>
        <v>0</v>
      </c>
    </row>
  </sheetData>
  <mergeCells count="8">
    <mergeCell ref="C4:F4"/>
    <mergeCell ref="G4:H4"/>
    <mergeCell ref="I4:J4"/>
    <mergeCell ref="C5:C6"/>
    <mergeCell ref="D5:F5"/>
    <mergeCell ref="G5:G6"/>
    <mergeCell ref="H5:H6"/>
    <mergeCell ref="J5:J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1"/>
  <headerFooter>
    <oddHeader>&amp;CEN
Annex 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D2A3-0552-4775-B1B2-DDF49E1DE929}">
  <dimension ref="B2:D9"/>
  <sheetViews>
    <sheetView workbookViewId="0" topLeftCell="A1"/>
  </sheetViews>
  <sheetFormatPr defaultColWidth="9.140625" defaultRowHeight="15"/>
  <cols>
    <col min="1" max="1" width="9.140625" style="1" customWidth="1"/>
    <col min="2" max="2" width="4.28125" style="1" customWidth="1"/>
    <col min="3" max="3" width="41.8515625" style="1" customWidth="1"/>
    <col min="4" max="4" width="49.421875" style="1" customWidth="1"/>
    <col min="5" max="16384" width="9.140625" style="1" customWidth="1"/>
  </cols>
  <sheetData>
    <row r="2" ht="15">
      <c r="B2" s="227" t="s">
        <v>773</v>
      </c>
    </row>
    <row r="3" spans="2:4" ht="16.5" thickBot="1">
      <c r="B3" s="187"/>
      <c r="C3" s="228"/>
      <c r="D3" s="228"/>
    </row>
    <row r="4" spans="2:4" ht="16.5" thickBot="1">
      <c r="B4" s="229"/>
      <c r="C4" s="229"/>
      <c r="D4" s="230" t="s">
        <v>7</v>
      </c>
    </row>
    <row r="5" spans="2:4" ht="36" customHeight="1">
      <c r="B5" s="229"/>
      <c r="C5" s="229"/>
      <c r="D5" s="1140" t="s">
        <v>867</v>
      </c>
    </row>
    <row r="6" spans="2:4" ht="16.5" thickBot="1">
      <c r="B6" s="229"/>
      <c r="C6" s="229"/>
      <c r="D6" s="1158"/>
    </row>
    <row r="7" spans="2:4" ht="29.25" customHeight="1" thickBot="1">
      <c r="B7" s="236" t="s">
        <v>179</v>
      </c>
      <c r="C7" s="237" t="s">
        <v>868</v>
      </c>
      <c r="D7" s="267"/>
    </row>
    <row r="8" spans="2:4" ht="50.25" customHeight="1" thickBot="1">
      <c r="B8" s="242" t="s">
        <v>181</v>
      </c>
      <c r="C8" s="238" t="s">
        <v>869</v>
      </c>
      <c r="D8" s="267"/>
    </row>
    <row r="9" spans="2:4" ht="63" customHeight="1">
      <c r="B9" s="1159"/>
      <c r="C9" s="1159"/>
      <c r="D9" s="1159"/>
    </row>
  </sheetData>
  <mergeCells count="2">
    <mergeCell ref="D5:D6"/>
    <mergeCell ref="B9:D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B324-B2EC-4A7B-A1F8-55B20178AFC4}">
  <sheetPr>
    <pageSetUpPr fitToPage="1"/>
  </sheetPr>
  <dimension ref="A1:N31"/>
  <sheetViews>
    <sheetView workbookViewId="0" topLeftCell="A1">
      <selection activeCell="D14" sqref="D14"/>
    </sheetView>
  </sheetViews>
  <sheetFormatPr defaultColWidth="9.140625" defaultRowHeight="15"/>
  <cols>
    <col min="1" max="1" width="9.140625" style="1" customWidth="1"/>
    <col min="2" max="2" width="24.8515625" style="1" customWidth="1"/>
    <col min="3" max="14" width="14.7109375" style="1" customWidth="1"/>
    <col min="15" max="16384" width="9.140625" style="1" customWidth="1"/>
  </cols>
  <sheetData>
    <row r="1" ht="15">
      <c r="A1" s="227" t="s">
        <v>774</v>
      </c>
    </row>
    <row r="2" spans="1:14" ht="16.5" thickBot="1">
      <c r="A2" s="187"/>
      <c r="B2" s="228"/>
      <c r="C2" s="228"/>
      <c r="D2" s="228"/>
      <c r="E2" s="228"/>
      <c r="F2" s="228"/>
      <c r="G2" s="228"/>
      <c r="H2" s="228"/>
      <c r="I2" s="228"/>
      <c r="J2" s="228"/>
      <c r="K2" s="228"/>
      <c r="L2" s="228"/>
      <c r="M2" s="228"/>
      <c r="N2" s="228"/>
    </row>
    <row r="3" spans="1:14" ht="16.5" thickBot="1">
      <c r="A3" s="229"/>
      <c r="B3" s="229"/>
      <c r="C3" s="230" t="s">
        <v>7</v>
      </c>
      <c r="D3" s="231" t="s">
        <v>8</v>
      </c>
      <c r="E3" s="231" t="s">
        <v>9</v>
      </c>
      <c r="F3" s="231" t="s">
        <v>46</v>
      </c>
      <c r="G3" s="231" t="s">
        <v>47</v>
      </c>
      <c r="H3" s="231" t="s">
        <v>156</v>
      </c>
      <c r="I3" s="231" t="s">
        <v>157</v>
      </c>
      <c r="J3" s="231" t="s">
        <v>158</v>
      </c>
      <c r="K3" s="231" t="s">
        <v>159</v>
      </c>
      <c r="L3" s="231" t="s">
        <v>160</v>
      </c>
      <c r="M3" s="231" t="s">
        <v>161</v>
      </c>
      <c r="N3" s="231" t="s">
        <v>162</v>
      </c>
    </row>
    <row r="4" spans="1:14" ht="16.5" thickBot="1">
      <c r="A4" s="229"/>
      <c r="B4" s="229"/>
      <c r="C4" s="1154" t="s">
        <v>791</v>
      </c>
      <c r="D4" s="1164"/>
      <c r="E4" s="1164"/>
      <c r="F4" s="1164"/>
      <c r="G4" s="1164"/>
      <c r="H4" s="1164"/>
      <c r="I4" s="1164"/>
      <c r="J4" s="1164"/>
      <c r="K4" s="1164"/>
      <c r="L4" s="1164"/>
      <c r="M4" s="1164"/>
      <c r="N4" s="1165"/>
    </row>
    <row r="5" spans="1:14" ht="16.5" thickBot="1">
      <c r="A5" s="229"/>
      <c r="B5" s="229"/>
      <c r="C5" s="1136" t="s">
        <v>795</v>
      </c>
      <c r="D5" s="1137"/>
      <c r="E5" s="1138"/>
      <c r="F5" s="1139" t="s">
        <v>796</v>
      </c>
      <c r="G5" s="1137"/>
      <c r="H5" s="1137"/>
      <c r="I5" s="1137"/>
      <c r="J5" s="1137"/>
      <c r="K5" s="1137"/>
      <c r="L5" s="1137"/>
      <c r="M5" s="1137"/>
      <c r="N5" s="1150"/>
    </row>
    <row r="6" spans="1:14" ht="15">
      <c r="A6" s="1160"/>
      <c r="B6" s="1161"/>
      <c r="C6" s="1162"/>
      <c r="D6" s="1140" t="s">
        <v>870</v>
      </c>
      <c r="E6" s="1140" t="s">
        <v>871</v>
      </c>
      <c r="F6" s="1162"/>
      <c r="G6" s="1140" t="s">
        <v>872</v>
      </c>
      <c r="H6" s="1140" t="s">
        <v>873</v>
      </c>
      <c r="I6" s="1140" t="s">
        <v>874</v>
      </c>
      <c r="J6" s="1140" t="s">
        <v>875</v>
      </c>
      <c r="K6" s="1140" t="s">
        <v>876</v>
      </c>
      <c r="L6" s="1140" t="s">
        <v>877</v>
      </c>
      <c r="M6" s="1140" t="s">
        <v>878</v>
      </c>
      <c r="N6" s="1140" t="s">
        <v>863</v>
      </c>
    </row>
    <row r="7" spans="1:14" ht="15">
      <c r="A7" s="1160"/>
      <c r="B7" s="1161"/>
      <c r="C7" s="1162"/>
      <c r="D7" s="1163"/>
      <c r="E7" s="1163"/>
      <c r="F7" s="1162"/>
      <c r="G7" s="1163"/>
      <c r="H7" s="1163"/>
      <c r="I7" s="1163"/>
      <c r="J7" s="1163"/>
      <c r="K7" s="1163"/>
      <c r="L7" s="1163"/>
      <c r="M7" s="1163"/>
      <c r="N7" s="1163"/>
    </row>
    <row r="8" spans="1:14" ht="39" customHeight="1" thickBot="1">
      <c r="A8" s="229"/>
      <c r="B8" s="229"/>
      <c r="C8" s="263"/>
      <c r="D8" s="1158"/>
      <c r="E8" s="1158"/>
      <c r="F8" s="1166"/>
      <c r="G8" s="1158"/>
      <c r="H8" s="1141"/>
      <c r="I8" s="1141"/>
      <c r="J8" s="1141"/>
      <c r="K8" s="1141"/>
      <c r="L8" s="1141"/>
      <c r="M8" s="1141"/>
      <c r="N8" s="1141"/>
    </row>
    <row r="9" spans="1:14" ht="21.75" thickBot="1">
      <c r="A9" s="236" t="s">
        <v>804</v>
      </c>
      <c r="B9" s="237" t="s">
        <v>805</v>
      </c>
      <c r="C9" s="704"/>
      <c r="D9" s="700"/>
      <c r="E9" s="700"/>
      <c r="F9" s="700"/>
      <c r="G9" s="700"/>
      <c r="H9" s="700"/>
      <c r="I9" s="700"/>
      <c r="J9" s="700"/>
      <c r="K9" s="700"/>
      <c r="L9" s="700"/>
      <c r="M9" s="700"/>
      <c r="N9" s="700"/>
    </row>
    <row r="10" spans="1:14" ht="15.75" thickBot="1">
      <c r="A10" s="236" t="s">
        <v>179</v>
      </c>
      <c r="B10" s="237" t="s">
        <v>806</v>
      </c>
      <c r="C10" s="705">
        <f>SUM(D10:E10)</f>
        <v>3159300051.8899994</v>
      </c>
      <c r="D10" s="702">
        <f>SUM(D11:D15,D17)</f>
        <v>3156740729.3999996</v>
      </c>
      <c r="E10" s="702">
        <f>SUM(E11:E15,E17)</f>
        <v>2559322.49</v>
      </c>
      <c r="F10" s="705">
        <f>SUM(G10:M10)</f>
        <v>7034879.33</v>
      </c>
      <c r="G10" s="702">
        <f aca="true" t="shared" si="0" ref="G10:M10">SUM(G11:G15,G17)</f>
        <v>6952472.6</v>
      </c>
      <c r="H10" s="702">
        <f t="shared" si="0"/>
        <v>82406.73</v>
      </c>
      <c r="I10" s="702">
        <f t="shared" si="0"/>
        <v>0</v>
      </c>
      <c r="J10" s="702">
        <f t="shared" si="0"/>
        <v>0</v>
      </c>
      <c r="K10" s="702">
        <f t="shared" si="0"/>
        <v>0</v>
      </c>
      <c r="L10" s="702">
        <f t="shared" si="0"/>
        <v>0</v>
      </c>
      <c r="M10" s="702">
        <f t="shared" si="0"/>
        <v>0</v>
      </c>
      <c r="N10" s="700"/>
    </row>
    <row r="11" spans="1:14" ht="15.75" thickBot="1">
      <c r="A11" s="239" t="s">
        <v>181</v>
      </c>
      <c r="B11" s="240" t="s">
        <v>807</v>
      </c>
      <c r="C11" s="705">
        <f aca="true" t="shared" si="1" ref="C11:C23">SUM(D11:E11)</f>
        <v>4900.19</v>
      </c>
      <c r="D11" s="700">
        <v>4900.19</v>
      </c>
      <c r="E11" s="700">
        <v>0</v>
      </c>
      <c r="F11" s="702">
        <f aca="true" t="shared" si="2" ref="F11:F23">SUM(G11:M11)</f>
        <v>0</v>
      </c>
      <c r="G11" s="700">
        <v>0</v>
      </c>
      <c r="H11" s="700">
        <v>0</v>
      </c>
      <c r="I11" s="700">
        <v>0</v>
      </c>
      <c r="J11" s="700"/>
      <c r="K11" s="700"/>
      <c r="L11" s="700"/>
      <c r="M11" s="700"/>
      <c r="N11" s="700"/>
    </row>
    <row r="12" spans="1:14" ht="15.75" thickBot="1">
      <c r="A12" s="239" t="s">
        <v>808</v>
      </c>
      <c r="B12" s="240" t="s">
        <v>809</v>
      </c>
      <c r="C12" s="705">
        <f t="shared" si="1"/>
        <v>81968921.09</v>
      </c>
      <c r="D12" s="700">
        <v>81968921.09</v>
      </c>
      <c r="E12" s="700">
        <v>0</v>
      </c>
      <c r="F12" s="702">
        <f t="shared" si="2"/>
        <v>0</v>
      </c>
      <c r="G12" s="700">
        <v>0</v>
      </c>
      <c r="H12" s="700">
        <v>0</v>
      </c>
      <c r="I12" s="700">
        <v>0</v>
      </c>
      <c r="J12" s="700"/>
      <c r="K12" s="700"/>
      <c r="L12" s="700"/>
      <c r="M12" s="700"/>
      <c r="N12" s="700"/>
    </row>
    <row r="13" spans="1:14" ht="15.75" thickBot="1">
      <c r="A13" s="239" t="s">
        <v>810</v>
      </c>
      <c r="B13" s="240" t="s">
        <v>811</v>
      </c>
      <c r="C13" s="705">
        <f t="shared" si="1"/>
        <v>648.83</v>
      </c>
      <c r="D13" s="700">
        <v>648.83</v>
      </c>
      <c r="E13" s="700">
        <v>0</v>
      </c>
      <c r="F13" s="702">
        <f t="shared" si="2"/>
        <v>0</v>
      </c>
      <c r="G13" s="700">
        <v>0</v>
      </c>
      <c r="H13" s="700">
        <v>0</v>
      </c>
      <c r="I13" s="700">
        <v>0</v>
      </c>
      <c r="J13" s="700"/>
      <c r="K13" s="700"/>
      <c r="L13" s="700"/>
      <c r="M13" s="700"/>
      <c r="N13" s="700"/>
    </row>
    <row r="14" spans="1:14" ht="15.75" thickBot="1">
      <c r="A14" s="239" t="s">
        <v>812</v>
      </c>
      <c r="B14" s="240" t="s">
        <v>813</v>
      </c>
      <c r="C14" s="705">
        <f t="shared" si="1"/>
        <v>117575387.39</v>
      </c>
      <c r="D14" s="700">
        <v>117575387.39</v>
      </c>
      <c r="E14" s="700">
        <v>0</v>
      </c>
      <c r="F14" s="702">
        <f t="shared" si="2"/>
        <v>0</v>
      </c>
      <c r="G14" s="700">
        <v>0</v>
      </c>
      <c r="H14" s="700">
        <v>0</v>
      </c>
      <c r="I14" s="700">
        <v>0</v>
      </c>
      <c r="J14" s="700"/>
      <c r="K14" s="700"/>
      <c r="L14" s="700"/>
      <c r="M14" s="700"/>
      <c r="N14" s="700"/>
    </row>
    <row r="15" spans="1:14" ht="15.75" thickBot="1">
      <c r="A15" s="239" t="s">
        <v>814</v>
      </c>
      <c r="B15" s="240" t="s">
        <v>815</v>
      </c>
      <c r="C15" s="705">
        <f t="shared" si="1"/>
        <v>1706639663</v>
      </c>
      <c r="D15" s="700">
        <v>1706437348.8</v>
      </c>
      <c r="E15" s="700">
        <v>202314.2</v>
      </c>
      <c r="F15" s="702">
        <f t="shared" si="2"/>
        <v>2606055.41</v>
      </c>
      <c r="G15" s="700">
        <v>2523648.68</v>
      </c>
      <c r="H15" s="700">
        <v>82406.73</v>
      </c>
      <c r="I15" s="700">
        <v>0</v>
      </c>
      <c r="J15" s="700"/>
      <c r="K15" s="700"/>
      <c r="L15" s="700"/>
      <c r="M15" s="700"/>
      <c r="N15" s="700"/>
    </row>
    <row r="16" spans="1:14" ht="15.75" thickBot="1">
      <c r="A16" s="239" t="s">
        <v>816</v>
      </c>
      <c r="B16" s="240" t="s">
        <v>879</v>
      </c>
      <c r="C16" s="705">
        <f t="shared" si="1"/>
        <v>1363032730.3400002</v>
      </c>
      <c r="D16" s="700">
        <v>1362830416.14</v>
      </c>
      <c r="E16" s="700">
        <v>202314.2</v>
      </c>
      <c r="F16" s="702">
        <f t="shared" si="2"/>
        <v>2606055.41</v>
      </c>
      <c r="G16" s="700">
        <v>2523648.68</v>
      </c>
      <c r="H16" s="700">
        <v>82406.73</v>
      </c>
      <c r="I16" s="700">
        <v>0</v>
      </c>
      <c r="J16" s="700"/>
      <c r="K16" s="700"/>
      <c r="L16" s="700"/>
      <c r="M16" s="700"/>
      <c r="N16" s="700"/>
    </row>
    <row r="17" spans="1:14" ht="15.75" thickBot="1">
      <c r="A17" s="239" t="s">
        <v>818</v>
      </c>
      <c r="B17" s="240" t="s">
        <v>819</v>
      </c>
      <c r="C17" s="705">
        <f t="shared" si="1"/>
        <v>1253110531.3899999</v>
      </c>
      <c r="D17" s="700">
        <v>1250753523.1</v>
      </c>
      <c r="E17" s="700">
        <v>2357008.29</v>
      </c>
      <c r="F17" s="702">
        <f t="shared" si="2"/>
        <v>4428823.92</v>
      </c>
      <c r="G17" s="700">
        <v>4428823.92</v>
      </c>
      <c r="H17" s="700">
        <v>0</v>
      </c>
      <c r="I17" s="700">
        <v>0</v>
      </c>
      <c r="J17" s="700"/>
      <c r="K17" s="700"/>
      <c r="L17" s="700"/>
      <c r="M17" s="700"/>
      <c r="N17" s="700"/>
    </row>
    <row r="18" spans="1:14" ht="15.75" thickBot="1">
      <c r="A18" s="242" t="s">
        <v>820</v>
      </c>
      <c r="B18" s="238" t="s">
        <v>821</v>
      </c>
      <c r="C18" s="705">
        <f t="shared" si="1"/>
        <v>3204968.58</v>
      </c>
      <c r="D18" s="702">
        <f>SUM(D19:D23)</f>
        <v>3204968.58</v>
      </c>
      <c r="E18" s="702">
        <f>SUM(E19:E23)</f>
        <v>0</v>
      </c>
      <c r="F18" s="702">
        <f t="shared" si="2"/>
        <v>0</v>
      </c>
      <c r="G18" s="702">
        <f>SUM(G19:G23)</f>
        <v>0</v>
      </c>
      <c r="H18" s="702">
        <f aca="true" t="shared" si="3" ref="H18:M18">SUM(H19:H23)</f>
        <v>0</v>
      </c>
      <c r="I18" s="702">
        <f t="shared" si="3"/>
        <v>0</v>
      </c>
      <c r="J18" s="702">
        <f t="shared" si="3"/>
        <v>0</v>
      </c>
      <c r="K18" s="702">
        <f t="shared" si="3"/>
        <v>0</v>
      </c>
      <c r="L18" s="702">
        <f t="shared" si="3"/>
        <v>0</v>
      </c>
      <c r="M18" s="702">
        <f t="shared" si="3"/>
        <v>0</v>
      </c>
      <c r="N18" s="700"/>
    </row>
    <row r="19" spans="1:14" ht="15.75" thickBot="1">
      <c r="A19" s="239" t="s">
        <v>822</v>
      </c>
      <c r="B19" s="240" t="s">
        <v>807</v>
      </c>
      <c r="C19" s="705">
        <f t="shared" si="1"/>
        <v>0</v>
      </c>
      <c r="D19" s="700">
        <v>0</v>
      </c>
      <c r="E19" s="700"/>
      <c r="F19" s="702">
        <f t="shared" si="2"/>
        <v>0</v>
      </c>
      <c r="G19" s="700"/>
      <c r="H19" s="700"/>
      <c r="I19" s="700"/>
      <c r="J19" s="700"/>
      <c r="K19" s="700"/>
      <c r="L19" s="700"/>
      <c r="M19" s="700"/>
      <c r="N19" s="700"/>
    </row>
    <row r="20" spans="1:14" ht="15.75" thickBot="1">
      <c r="A20" s="239" t="s">
        <v>823</v>
      </c>
      <c r="B20" s="240" t="s">
        <v>809</v>
      </c>
      <c r="C20" s="705">
        <f t="shared" si="1"/>
        <v>2429347.39</v>
      </c>
      <c r="D20" s="700">
        <v>2429347.39</v>
      </c>
      <c r="E20" s="700"/>
      <c r="F20" s="702">
        <f t="shared" si="2"/>
        <v>0</v>
      </c>
      <c r="G20" s="700"/>
      <c r="H20" s="700"/>
      <c r="I20" s="700"/>
      <c r="J20" s="700"/>
      <c r="K20" s="700"/>
      <c r="L20" s="700"/>
      <c r="M20" s="700"/>
      <c r="N20" s="700"/>
    </row>
    <row r="21" spans="1:14" ht="15.75" thickBot="1">
      <c r="A21" s="239" t="s">
        <v>824</v>
      </c>
      <c r="B21" s="240" t="s">
        <v>811</v>
      </c>
      <c r="C21" s="705">
        <f t="shared" si="1"/>
        <v>632741.19</v>
      </c>
      <c r="D21" s="700">
        <v>632741.19</v>
      </c>
      <c r="E21" s="700"/>
      <c r="F21" s="702">
        <f t="shared" si="2"/>
        <v>0</v>
      </c>
      <c r="G21" s="700"/>
      <c r="H21" s="700"/>
      <c r="I21" s="700"/>
      <c r="J21" s="700"/>
      <c r="K21" s="700"/>
      <c r="L21" s="700"/>
      <c r="M21" s="700"/>
      <c r="N21" s="700"/>
    </row>
    <row r="22" spans="1:14" ht="15.75" thickBot="1">
      <c r="A22" s="239" t="s">
        <v>825</v>
      </c>
      <c r="B22" s="240" t="s">
        <v>813</v>
      </c>
      <c r="C22" s="705">
        <f t="shared" si="1"/>
        <v>0</v>
      </c>
      <c r="D22" s="700">
        <v>0</v>
      </c>
      <c r="E22" s="700"/>
      <c r="F22" s="702">
        <f t="shared" si="2"/>
        <v>0</v>
      </c>
      <c r="G22" s="700"/>
      <c r="H22" s="700"/>
      <c r="I22" s="700"/>
      <c r="J22" s="700"/>
      <c r="K22" s="700"/>
      <c r="L22" s="700"/>
      <c r="M22" s="700"/>
      <c r="N22" s="700"/>
    </row>
    <row r="23" spans="1:14" ht="15.75" thickBot="1">
      <c r="A23" s="239" t="s">
        <v>826</v>
      </c>
      <c r="B23" s="240" t="s">
        <v>815</v>
      </c>
      <c r="C23" s="705">
        <f t="shared" si="1"/>
        <v>142880</v>
      </c>
      <c r="D23" s="700">
        <v>142880</v>
      </c>
      <c r="E23" s="700"/>
      <c r="F23" s="702">
        <f t="shared" si="2"/>
        <v>0</v>
      </c>
      <c r="G23" s="700"/>
      <c r="H23" s="700"/>
      <c r="I23" s="700"/>
      <c r="J23" s="700"/>
      <c r="K23" s="700"/>
      <c r="L23" s="700"/>
      <c r="M23" s="700"/>
      <c r="N23" s="700"/>
    </row>
    <row r="24" spans="1:14" ht="15.75" thickBot="1">
      <c r="A24" s="242" t="s">
        <v>827</v>
      </c>
      <c r="B24" s="238" t="s">
        <v>740</v>
      </c>
      <c r="C24" s="705">
        <f>SUM(C25:C30)</f>
        <v>3289167.34</v>
      </c>
      <c r="D24" s="706"/>
      <c r="E24" s="706"/>
      <c r="F24" s="702">
        <f>SUM(F25:F30)</f>
        <v>643.21</v>
      </c>
      <c r="G24" s="706"/>
      <c r="H24" s="706"/>
      <c r="I24" s="706"/>
      <c r="J24" s="706"/>
      <c r="K24" s="706"/>
      <c r="L24" s="706"/>
      <c r="M24" s="706"/>
      <c r="N24" s="700"/>
    </row>
    <row r="25" spans="1:14" ht="15.75" thickBot="1">
      <c r="A25" s="239" t="s">
        <v>828</v>
      </c>
      <c r="B25" s="240" t="s">
        <v>807</v>
      </c>
      <c r="C25" s="705">
        <v>1.16</v>
      </c>
      <c r="D25" s="706"/>
      <c r="E25" s="706"/>
      <c r="F25" s="702">
        <v>0</v>
      </c>
      <c r="G25" s="706"/>
      <c r="H25" s="706"/>
      <c r="I25" s="706"/>
      <c r="J25" s="706"/>
      <c r="K25" s="706"/>
      <c r="L25" s="706"/>
      <c r="M25" s="706"/>
      <c r="N25" s="700"/>
    </row>
    <row r="26" spans="1:14" ht="15.75" thickBot="1">
      <c r="A26" s="239" t="s">
        <v>829</v>
      </c>
      <c r="B26" s="240" t="s">
        <v>809</v>
      </c>
      <c r="C26" s="705">
        <v>17.18</v>
      </c>
      <c r="D26" s="706"/>
      <c r="E26" s="706"/>
      <c r="F26" s="702">
        <v>0</v>
      </c>
      <c r="G26" s="706"/>
      <c r="H26" s="706"/>
      <c r="I26" s="706"/>
      <c r="J26" s="706"/>
      <c r="K26" s="706"/>
      <c r="L26" s="706"/>
      <c r="M26" s="706"/>
      <c r="N26" s="700"/>
    </row>
    <row r="27" spans="1:14" ht="15.75" thickBot="1">
      <c r="A27" s="239" t="s">
        <v>830</v>
      </c>
      <c r="B27" s="240" t="s">
        <v>811</v>
      </c>
      <c r="C27" s="705">
        <v>68964.56999999999</v>
      </c>
      <c r="D27" s="706"/>
      <c r="E27" s="706"/>
      <c r="F27" s="702">
        <v>0</v>
      </c>
      <c r="G27" s="706"/>
      <c r="H27" s="706"/>
      <c r="I27" s="706"/>
      <c r="J27" s="706"/>
      <c r="K27" s="706"/>
      <c r="L27" s="706"/>
      <c r="M27" s="706"/>
      <c r="N27" s="700"/>
    </row>
    <row r="28" spans="1:14" ht="15.75" thickBot="1">
      <c r="A28" s="239" t="s">
        <v>831</v>
      </c>
      <c r="B28" s="240" t="s">
        <v>813</v>
      </c>
      <c r="C28" s="705">
        <v>89104.85</v>
      </c>
      <c r="D28" s="706"/>
      <c r="E28" s="706"/>
      <c r="F28" s="702">
        <v>0</v>
      </c>
      <c r="G28" s="706"/>
      <c r="H28" s="706"/>
      <c r="I28" s="706"/>
      <c r="J28" s="706"/>
      <c r="K28" s="706"/>
      <c r="L28" s="706"/>
      <c r="M28" s="706"/>
      <c r="N28" s="700"/>
    </row>
    <row r="29" spans="1:14" ht="15.75" thickBot="1">
      <c r="A29" s="239" t="s">
        <v>832</v>
      </c>
      <c r="B29" s="240" t="s">
        <v>815</v>
      </c>
      <c r="C29" s="705">
        <v>2881582.7800000003</v>
      </c>
      <c r="D29" s="706"/>
      <c r="E29" s="706"/>
      <c r="F29" s="702">
        <v>34.17000000000007</v>
      </c>
      <c r="G29" s="706"/>
      <c r="H29" s="706"/>
      <c r="I29" s="706"/>
      <c r="J29" s="706"/>
      <c r="K29" s="706"/>
      <c r="L29" s="706"/>
      <c r="M29" s="706"/>
      <c r="N29" s="700"/>
    </row>
    <row r="30" spans="1:14" ht="15.75" thickBot="1">
      <c r="A30" s="239" t="s">
        <v>833</v>
      </c>
      <c r="B30" s="240" t="s">
        <v>819</v>
      </c>
      <c r="C30" s="705">
        <v>249496.8</v>
      </c>
      <c r="D30" s="706"/>
      <c r="E30" s="706"/>
      <c r="F30" s="702">
        <v>609.04</v>
      </c>
      <c r="G30" s="706"/>
      <c r="H30" s="706"/>
      <c r="I30" s="706"/>
      <c r="J30" s="706"/>
      <c r="K30" s="706"/>
      <c r="L30" s="706"/>
      <c r="M30" s="706"/>
      <c r="N30" s="700"/>
    </row>
    <row r="31" spans="1:14" ht="15.75" thickBot="1">
      <c r="A31" s="244" t="s">
        <v>834</v>
      </c>
      <c r="B31" s="243" t="s">
        <v>45</v>
      </c>
      <c r="C31" s="705">
        <f>SUM(C9,C10,C18,C24)</f>
        <v>3165794187.8099995</v>
      </c>
      <c r="D31" s="700">
        <f aca="true" t="shared" si="4" ref="D31:N31">SUM(D9,D10,D18,D24)</f>
        <v>3159945697.9799995</v>
      </c>
      <c r="E31" s="700">
        <f t="shared" si="4"/>
        <v>2559322.49</v>
      </c>
      <c r="F31" s="700">
        <f t="shared" si="4"/>
        <v>7035522.54</v>
      </c>
      <c r="G31" s="700">
        <f t="shared" si="4"/>
        <v>6952472.6</v>
      </c>
      <c r="H31" s="700">
        <f t="shared" si="4"/>
        <v>82406.73</v>
      </c>
      <c r="I31" s="700">
        <f t="shared" si="4"/>
        <v>0</v>
      </c>
      <c r="J31" s="700">
        <f t="shared" si="4"/>
        <v>0</v>
      </c>
      <c r="K31" s="700">
        <f t="shared" si="4"/>
        <v>0</v>
      </c>
      <c r="L31" s="700">
        <f t="shared" si="4"/>
        <v>0</v>
      </c>
      <c r="M31" s="700">
        <f t="shared" si="4"/>
        <v>0</v>
      </c>
      <c r="N31" s="700">
        <f t="shared" si="4"/>
        <v>0</v>
      </c>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1"/>
  <headerFooter>
    <oddHeader>&amp;CEN
Annex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E8F8-3820-4578-81D8-47AF8C0C5220}">
  <dimension ref="B2:Q24"/>
  <sheetViews>
    <sheetView workbookViewId="0" topLeftCell="A1">
      <selection activeCell="Q10" sqref="Q10"/>
    </sheetView>
  </sheetViews>
  <sheetFormatPr defaultColWidth="9.140625" defaultRowHeight="15"/>
  <cols>
    <col min="1" max="1" width="9.140625" style="1" customWidth="1"/>
    <col min="2" max="2" width="4.28125" style="1" customWidth="1"/>
    <col min="3" max="3" width="14.7109375" style="1" customWidth="1"/>
    <col min="4" max="5" width="9.140625" style="1" customWidth="1"/>
    <col min="6" max="6" width="10.00390625" style="1" bestFit="1" customWidth="1"/>
    <col min="7" max="7" width="9.140625" style="1" customWidth="1"/>
    <col min="8" max="8" width="12.421875" style="1" customWidth="1"/>
    <col min="9" max="9" width="16.00390625" style="1" customWidth="1"/>
    <col min="10" max="10" width="10.8515625" style="1" customWidth="1"/>
    <col min="11" max="11" width="6.7109375" style="1" customWidth="1"/>
    <col min="12" max="12" width="9.140625" style="1" customWidth="1"/>
    <col min="13" max="13" width="9.57421875" style="1" bestFit="1" customWidth="1"/>
    <col min="14" max="14" width="9.140625" style="1" customWidth="1"/>
    <col min="15" max="15" width="12.140625" style="1" bestFit="1" customWidth="1"/>
    <col min="16" max="16" width="12.421875" style="1" bestFit="1" customWidth="1"/>
    <col min="17" max="17" width="10.00390625" style="1" bestFit="1" customWidth="1"/>
    <col min="18" max="16384" width="9.140625" style="1" customWidth="1"/>
  </cols>
  <sheetData>
    <row r="2" ht="15">
      <c r="B2" s="227" t="s">
        <v>880</v>
      </c>
    </row>
    <row r="3" spans="2:11" ht="15.75">
      <c r="B3" s="187"/>
      <c r="C3" s="228"/>
      <c r="D3" s="228"/>
      <c r="E3" s="228"/>
      <c r="H3" s="228"/>
      <c r="I3" s="228"/>
      <c r="J3" s="91"/>
      <c r="K3" s="228"/>
    </row>
    <row r="4" spans="2:11" ht="16.5" thickBot="1">
      <c r="B4" s="187"/>
      <c r="C4" s="228"/>
      <c r="D4" s="228"/>
      <c r="E4" s="228"/>
      <c r="F4" s="1148"/>
      <c r="G4" s="1148"/>
      <c r="H4" s="228"/>
      <c r="I4" s="228"/>
      <c r="J4" s="91"/>
      <c r="K4" s="228"/>
    </row>
    <row r="5" spans="2:11" ht="16.5" thickBot="1">
      <c r="B5" s="229"/>
      <c r="C5" s="229"/>
      <c r="D5" s="230" t="s">
        <v>7</v>
      </c>
      <c r="E5" s="231" t="s">
        <v>8</v>
      </c>
      <c r="F5" s="231" t="s">
        <v>9</v>
      </c>
      <c r="G5" s="231" t="s">
        <v>46</v>
      </c>
      <c r="H5" s="231" t="s">
        <v>47</v>
      </c>
      <c r="I5" s="231" t="s">
        <v>881</v>
      </c>
      <c r="J5" s="1130" t="s">
        <v>157</v>
      </c>
      <c r="K5" s="1153"/>
    </row>
    <row r="6" spans="2:11" ht="84" customHeight="1" thickBot="1">
      <c r="B6" s="229"/>
      <c r="C6" s="229"/>
      <c r="D6" s="1136" t="s">
        <v>882</v>
      </c>
      <c r="E6" s="1137"/>
      <c r="F6" s="1137"/>
      <c r="G6" s="1138"/>
      <c r="H6" s="1150" t="s">
        <v>883</v>
      </c>
      <c r="I6" s="1140" t="s">
        <v>884</v>
      </c>
      <c r="J6" s="1136" t="s">
        <v>885</v>
      </c>
      <c r="K6" s="1150"/>
    </row>
    <row r="7" spans="2:11" ht="34.5" customHeight="1" thickBot="1">
      <c r="B7" s="276"/>
      <c r="C7" s="276"/>
      <c r="D7" s="277"/>
      <c r="E7" s="1136" t="s">
        <v>886</v>
      </c>
      <c r="F7" s="1150"/>
      <c r="G7" s="1175" t="s">
        <v>887</v>
      </c>
      <c r="H7" s="1173"/>
      <c r="I7" s="1163"/>
      <c r="J7" s="1174"/>
      <c r="K7" s="1173"/>
    </row>
    <row r="8" spans="2:11" ht="15.75">
      <c r="B8" s="229"/>
      <c r="C8" s="229"/>
      <c r="D8" s="277"/>
      <c r="E8" s="1178"/>
      <c r="F8" s="1140" t="s">
        <v>863</v>
      </c>
      <c r="G8" s="1176"/>
      <c r="H8" s="1180"/>
      <c r="I8" s="1163"/>
      <c r="J8" s="1174"/>
      <c r="K8" s="1173"/>
    </row>
    <row r="9" spans="2:16" ht="16.5" thickBot="1">
      <c r="B9" s="229"/>
      <c r="C9" s="229"/>
      <c r="D9" s="277"/>
      <c r="E9" s="1179"/>
      <c r="F9" s="1158"/>
      <c r="G9" s="1177"/>
      <c r="H9" s="1181"/>
      <c r="I9" s="1158"/>
      <c r="J9" s="1151"/>
      <c r="K9" s="1152"/>
      <c r="P9" s="680"/>
    </row>
    <row r="10" spans="2:15" ht="21.75" thickBot="1">
      <c r="B10" s="264" t="s">
        <v>179</v>
      </c>
      <c r="C10" s="278" t="s">
        <v>739</v>
      </c>
      <c r="D10" s="720">
        <f>SUM(D11:D16)</f>
        <v>7662207.34</v>
      </c>
      <c r="E10" s="943">
        <f aca="true" t="shared" si="0" ref="E10:G10">SUM(E11:E16)</f>
        <v>7662207.34</v>
      </c>
      <c r="F10" s="720">
        <f t="shared" si="0"/>
        <v>7662207.34</v>
      </c>
      <c r="G10" s="720">
        <f t="shared" si="0"/>
        <v>7662207.34</v>
      </c>
      <c r="H10" s="720">
        <f>SUM(H11:H16)</f>
        <v>-2262003.86</v>
      </c>
      <c r="I10" s="721"/>
      <c r="J10" s="1182"/>
      <c r="K10" s="1183"/>
      <c r="M10" s="707"/>
      <c r="O10" s="680"/>
    </row>
    <row r="11" spans="2:11" ht="15.75" thickBot="1">
      <c r="B11" s="239" t="s">
        <v>181</v>
      </c>
      <c r="C11" s="279" t="s">
        <v>1706</v>
      </c>
      <c r="D11" s="696">
        <v>7522172.22</v>
      </c>
      <c r="E11" s="696">
        <v>7522172.22</v>
      </c>
      <c r="F11" s="944">
        <v>7522172.22</v>
      </c>
      <c r="G11" s="696">
        <v>7522172.22</v>
      </c>
      <c r="H11" s="696">
        <v>-2234479.93</v>
      </c>
      <c r="I11" s="722"/>
      <c r="J11" s="1171"/>
      <c r="K11" s="1172"/>
    </row>
    <row r="12" spans="2:11" ht="15.75" thickBot="1">
      <c r="B12" s="239" t="s">
        <v>808</v>
      </c>
      <c r="C12" s="279" t="s">
        <v>1707</v>
      </c>
      <c r="D12" s="696">
        <v>60026.88</v>
      </c>
      <c r="E12" s="696">
        <v>60026.88</v>
      </c>
      <c r="F12" s="944">
        <v>60026.88</v>
      </c>
      <c r="G12" s="696">
        <v>60026.88</v>
      </c>
      <c r="H12" s="696">
        <v>-4536.23</v>
      </c>
      <c r="I12" s="722"/>
      <c r="J12" s="1171"/>
      <c r="K12" s="1172"/>
    </row>
    <row r="13" spans="2:15" ht="15.75" thickBot="1">
      <c r="B13" s="239" t="s">
        <v>810</v>
      </c>
      <c r="C13" s="279" t="s">
        <v>1708</v>
      </c>
      <c r="D13" s="696">
        <v>69422.74</v>
      </c>
      <c r="E13" s="696">
        <v>69422.74</v>
      </c>
      <c r="F13" s="944">
        <v>69422.74</v>
      </c>
      <c r="G13" s="696">
        <v>69422.74</v>
      </c>
      <c r="H13" s="696">
        <v>-16629.3</v>
      </c>
      <c r="I13" s="722"/>
      <c r="J13" s="1171"/>
      <c r="K13" s="1172"/>
      <c r="O13" s="680"/>
    </row>
    <row r="14" spans="2:11" ht="15.75" thickBot="1">
      <c r="B14" s="239" t="s">
        <v>812</v>
      </c>
      <c r="C14" s="279" t="s">
        <v>1775</v>
      </c>
      <c r="D14" s="696">
        <v>10585.5</v>
      </c>
      <c r="E14" s="696">
        <v>10585.5</v>
      </c>
      <c r="F14" s="696">
        <v>10585.5</v>
      </c>
      <c r="G14" s="696">
        <v>10585.5</v>
      </c>
      <c r="H14" s="696">
        <v>-6358.4</v>
      </c>
      <c r="I14" s="722"/>
      <c r="J14" s="1171"/>
      <c r="K14" s="1172"/>
    </row>
    <row r="15" spans="2:11" ht="15.75" thickBot="1">
      <c r="B15" s="239" t="s">
        <v>814</v>
      </c>
      <c r="C15" s="279" t="s">
        <v>891</v>
      </c>
      <c r="D15" s="696">
        <f>E15</f>
        <v>0</v>
      </c>
      <c r="E15" s="696"/>
      <c r="F15" s="696"/>
      <c r="G15" s="696"/>
      <c r="H15" s="696"/>
      <c r="I15" s="722"/>
      <c r="J15" s="1171"/>
      <c r="K15" s="1172"/>
    </row>
    <row r="16" spans="2:11" ht="15.75" thickBot="1">
      <c r="B16" s="239" t="s">
        <v>816</v>
      </c>
      <c r="C16" s="279" t="s">
        <v>892</v>
      </c>
      <c r="D16" s="696">
        <f aca="true" t="shared" si="1" ref="D16">E16</f>
        <v>0</v>
      </c>
      <c r="E16" s="696"/>
      <c r="F16" s="696"/>
      <c r="G16" s="696"/>
      <c r="H16" s="696"/>
      <c r="I16" s="722"/>
      <c r="J16" s="1171"/>
      <c r="K16" s="1172"/>
    </row>
    <row r="17" spans="2:17" ht="21.75" thickBot="1">
      <c r="B17" s="239" t="s">
        <v>818</v>
      </c>
      <c r="C17" s="243" t="s">
        <v>740</v>
      </c>
      <c r="D17" s="923">
        <v>340773.38</v>
      </c>
      <c r="E17" s="723">
        <v>340773.38</v>
      </c>
      <c r="F17" s="723">
        <f aca="true" t="shared" si="2" ref="F17">SUM(F18:F23)</f>
        <v>0</v>
      </c>
      <c r="G17" s="724"/>
      <c r="H17" s="724"/>
      <c r="I17" s="943">
        <f>SUM(I18:I23)</f>
        <v>-14055.78</v>
      </c>
      <c r="J17" s="1167"/>
      <c r="K17" s="1168"/>
      <c r="Q17" s="680"/>
    </row>
    <row r="18" spans="2:11" ht="15.75" thickBot="1">
      <c r="B18" s="242" t="s">
        <v>820</v>
      </c>
      <c r="C18" s="279" t="s">
        <v>1706</v>
      </c>
      <c r="D18" s="696">
        <v>340773.38</v>
      </c>
      <c r="E18" s="696">
        <v>340773.38</v>
      </c>
      <c r="F18" s="696"/>
      <c r="G18" s="725"/>
      <c r="H18" s="725"/>
      <c r="I18" s="696">
        <v>-14055.78</v>
      </c>
      <c r="J18" s="1167"/>
      <c r="K18" s="1168"/>
    </row>
    <row r="19" spans="2:11" ht="15.75" thickBot="1">
      <c r="B19" s="239" t="s">
        <v>822</v>
      </c>
      <c r="C19" s="279" t="s">
        <v>888</v>
      </c>
      <c r="D19" s="696">
        <f aca="true" t="shared" si="3" ref="D19:D23">E19</f>
        <v>0</v>
      </c>
      <c r="E19" s="696"/>
      <c r="F19" s="696"/>
      <c r="G19" s="725"/>
      <c r="H19" s="725"/>
      <c r="I19" s="696"/>
      <c r="J19" s="1167"/>
      <c r="K19" s="1168"/>
    </row>
    <row r="20" spans="2:11" ht="15.75" thickBot="1">
      <c r="B20" s="239" t="s">
        <v>823</v>
      </c>
      <c r="C20" s="279" t="s">
        <v>889</v>
      </c>
      <c r="D20" s="696">
        <f t="shared" si="3"/>
        <v>0</v>
      </c>
      <c r="E20" s="696"/>
      <c r="F20" s="696"/>
      <c r="G20" s="725"/>
      <c r="H20" s="725"/>
      <c r="I20" s="696"/>
      <c r="J20" s="1167"/>
      <c r="K20" s="1168"/>
    </row>
    <row r="21" spans="2:11" ht="15.75" thickBot="1">
      <c r="B21" s="239" t="s">
        <v>824</v>
      </c>
      <c r="C21" s="279" t="s">
        <v>890</v>
      </c>
      <c r="D21" s="696">
        <f t="shared" si="3"/>
        <v>0</v>
      </c>
      <c r="E21" s="696"/>
      <c r="F21" s="696"/>
      <c r="G21" s="725"/>
      <c r="H21" s="725"/>
      <c r="I21" s="696"/>
      <c r="J21" s="1167"/>
      <c r="K21" s="1168"/>
    </row>
    <row r="22" spans="2:11" ht="15.75" thickBot="1">
      <c r="B22" s="239" t="s">
        <v>825</v>
      </c>
      <c r="C22" s="279" t="s">
        <v>891</v>
      </c>
      <c r="D22" s="696">
        <f t="shared" si="3"/>
        <v>0</v>
      </c>
      <c r="E22" s="696"/>
      <c r="F22" s="696"/>
      <c r="G22" s="725"/>
      <c r="H22" s="725"/>
      <c r="I22" s="696"/>
      <c r="J22" s="1167"/>
      <c r="K22" s="1168"/>
    </row>
    <row r="23" spans="2:11" ht="15.75" thickBot="1">
      <c r="B23" s="239" t="s">
        <v>826</v>
      </c>
      <c r="C23" s="279" t="s">
        <v>892</v>
      </c>
      <c r="D23" s="696">
        <f t="shared" si="3"/>
        <v>0</v>
      </c>
      <c r="E23" s="696"/>
      <c r="F23" s="696"/>
      <c r="G23" s="725"/>
      <c r="H23" s="725"/>
      <c r="I23" s="696"/>
      <c r="J23" s="1167"/>
      <c r="K23" s="1168"/>
    </row>
    <row r="24" spans="2:11" ht="15.75" thickBot="1">
      <c r="B24" s="268" t="s">
        <v>827</v>
      </c>
      <c r="C24" s="243" t="s">
        <v>45</v>
      </c>
      <c r="D24" s="696">
        <f>D10+D17</f>
        <v>8002980.72</v>
      </c>
      <c r="E24" s="696">
        <f aca="true" t="shared" si="4" ref="E24:K24">E10+E17</f>
        <v>8002980.72</v>
      </c>
      <c r="F24" s="696">
        <f t="shared" si="4"/>
        <v>7662207.34</v>
      </c>
      <c r="G24" s="696">
        <f t="shared" si="4"/>
        <v>7662207.34</v>
      </c>
      <c r="H24" s="696">
        <f t="shared" si="4"/>
        <v>-2262003.86</v>
      </c>
      <c r="I24" s="696">
        <f t="shared" si="4"/>
        <v>-14055.78</v>
      </c>
      <c r="J24" s="1169">
        <f>J10+J17</f>
        <v>0</v>
      </c>
      <c r="K24" s="1170">
        <f t="shared" si="4"/>
        <v>0</v>
      </c>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7F8AF-AAB0-4BF9-8D45-F4D5AF7CB3A9}">
  <dimension ref="A2:N22"/>
  <sheetViews>
    <sheetView workbookViewId="0" topLeftCell="A1">
      <selection activeCell="E12" sqref="E12"/>
    </sheetView>
  </sheetViews>
  <sheetFormatPr defaultColWidth="9.140625" defaultRowHeight="15"/>
  <cols>
    <col min="1" max="1" width="4.421875" style="1" customWidth="1"/>
    <col min="2" max="2" width="25.8515625" style="1" customWidth="1"/>
    <col min="3" max="14" width="11.140625" style="707" customWidth="1"/>
    <col min="15" max="16384" width="9.140625" style="1" customWidth="1"/>
  </cols>
  <sheetData>
    <row r="2" ht="15">
      <c r="A2" s="227" t="s">
        <v>777</v>
      </c>
    </row>
    <row r="3" spans="1:14" ht="16.5" thickBot="1">
      <c r="A3" s="187"/>
      <c r="B3" s="228"/>
      <c r="C3" s="784"/>
      <c r="D3" s="784"/>
      <c r="E3" s="784"/>
      <c r="F3" s="784"/>
      <c r="G3" s="784"/>
      <c r="H3" s="784"/>
      <c r="I3" s="784"/>
      <c r="J3" s="784"/>
      <c r="K3" s="784"/>
      <c r="L3" s="784"/>
      <c r="M3" s="784"/>
      <c r="N3" s="784"/>
    </row>
    <row r="4" spans="1:14" ht="16.5" thickBot="1">
      <c r="A4" s="187"/>
      <c r="B4" s="284"/>
      <c r="C4" s="785" t="s">
        <v>7</v>
      </c>
      <c r="D4" s="786" t="s">
        <v>8</v>
      </c>
      <c r="E4" s="786" t="s">
        <v>9</v>
      </c>
      <c r="F4" s="786" t="s">
        <v>46</v>
      </c>
      <c r="G4" s="786" t="s">
        <v>47</v>
      </c>
      <c r="H4" s="786" t="s">
        <v>156</v>
      </c>
      <c r="I4" s="786" t="s">
        <v>157</v>
      </c>
      <c r="J4" s="786" t="s">
        <v>158</v>
      </c>
      <c r="K4" s="786" t="s">
        <v>159</v>
      </c>
      <c r="L4" s="786" t="s">
        <v>160</v>
      </c>
      <c r="M4" s="786" t="s">
        <v>161</v>
      </c>
      <c r="N4" s="786" t="s">
        <v>162</v>
      </c>
    </row>
    <row r="5" spans="1:14" ht="21" customHeight="1" thickBot="1">
      <c r="A5" s="229"/>
      <c r="B5" s="229"/>
      <c r="C5" s="787" t="s">
        <v>806</v>
      </c>
      <c r="D5" s="788"/>
      <c r="E5" s="788"/>
      <c r="F5" s="788"/>
      <c r="G5" s="788"/>
      <c r="H5" s="788"/>
      <c r="I5" s="788"/>
      <c r="J5" s="788"/>
      <c r="K5" s="788"/>
      <c r="L5" s="788"/>
      <c r="M5" s="788"/>
      <c r="N5" s="789"/>
    </row>
    <row r="6" spans="1:14" ht="23.25" customHeight="1" thickBot="1">
      <c r="A6" s="229"/>
      <c r="B6" s="229"/>
      <c r="C6" s="790"/>
      <c r="D6" s="791" t="s">
        <v>915</v>
      </c>
      <c r="E6" s="792"/>
      <c r="F6" s="791" t="s">
        <v>916</v>
      </c>
      <c r="G6" s="793"/>
      <c r="H6" s="793"/>
      <c r="I6" s="793"/>
      <c r="J6" s="793"/>
      <c r="K6" s="793"/>
      <c r="L6" s="793"/>
      <c r="M6" s="793"/>
      <c r="N6" s="794"/>
    </row>
    <row r="7" spans="1:14" ht="19.5" customHeight="1" thickBot="1">
      <c r="A7" s="229"/>
      <c r="B7" s="229"/>
      <c r="C7" s="790"/>
      <c r="D7" s="790"/>
      <c r="E7" s="795"/>
      <c r="F7" s="790"/>
      <c r="G7" s="1184" t="s">
        <v>872</v>
      </c>
      <c r="H7" s="1186" t="s">
        <v>917</v>
      </c>
      <c r="I7" s="1187"/>
      <c r="J7" s="1187"/>
      <c r="K7" s="1187"/>
      <c r="L7" s="1187"/>
      <c r="M7" s="1187"/>
      <c r="N7" s="1188"/>
    </row>
    <row r="8" spans="1:14" ht="63.75" customHeight="1" thickBot="1">
      <c r="A8" s="229"/>
      <c r="B8" s="229"/>
      <c r="C8" s="790"/>
      <c r="D8" s="790"/>
      <c r="E8" s="796" t="s">
        <v>918</v>
      </c>
      <c r="F8" s="797"/>
      <c r="G8" s="1185"/>
      <c r="H8" s="798"/>
      <c r="I8" s="799" t="s">
        <v>919</v>
      </c>
      <c r="J8" s="799" t="s">
        <v>920</v>
      </c>
      <c r="K8" s="799" t="s">
        <v>921</v>
      </c>
      <c r="L8" s="799" t="s">
        <v>922</v>
      </c>
      <c r="M8" s="799" t="s">
        <v>923</v>
      </c>
      <c r="N8" s="799" t="s">
        <v>924</v>
      </c>
    </row>
    <row r="9" spans="1:14" ht="15.75" thickBot="1">
      <c r="A9" s="285" t="s">
        <v>179</v>
      </c>
      <c r="B9" s="286" t="s">
        <v>894</v>
      </c>
      <c r="C9" s="794">
        <v>0</v>
      </c>
      <c r="D9" s="794">
        <v>0</v>
      </c>
      <c r="E9" s="794">
        <v>0</v>
      </c>
      <c r="F9" s="794">
        <v>0</v>
      </c>
      <c r="G9" s="794">
        <v>0</v>
      </c>
      <c r="H9" s="794">
        <v>0</v>
      </c>
      <c r="I9" s="794">
        <v>0</v>
      </c>
      <c r="J9" s="794">
        <v>0</v>
      </c>
      <c r="K9" s="794">
        <v>0</v>
      </c>
      <c r="L9" s="794"/>
      <c r="M9" s="794"/>
      <c r="N9" s="794"/>
    </row>
    <row r="10" spans="1:14" ht="15.75" thickBot="1">
      <c r="A10" s="287" t="s">
        <v>181</v>
      </c>
      <c r="B10" s="288" t="s">
        <v>925</v>
      </c>
      <c r="C10" s="800"/>
      <c r="D10" s="800"/>
      <c r="E10" s="800"/>
      <c r="F10" s="800"/>
      <c r="G10" s="800"/>
      <c r="H10" s="800"/>
      <c r="I10" s="800"/>
      <c r="J10" s="800"/>
      <c r="K10" s="800"/>
      <c r="L10" s="800"/>
      <c r="M10" s="800"/>
      <c r="N10" s="800"/>
    </row>
    <row r="11" spans="1:14" ht="32.25" customHeight="1" thickBot="1">
      <c r="A11" s="287" t="s">
        <v>808</v>
      </c>
      <c r="B11" s="289" t="s">
        <v>926</v>
      </c>
      <c r="C11" s="800">
        <f>C9</f>
        <v>0</v>
      </c>
      <c r="D11" s="800">
        <f aca="true" t="shared" si="0" ref="D11:N11">D9</f>
        <v>0</v>
      </c>
      <c r="E11" s="800">
        <f t="shared" si="0"/>
        <v>0</v>
      </c>
      <c r="F11" s="800">
        <f t="shared" si="0"/>
        <v>0</v>
      </c>
      <c r="G11" s="800">
        <f t="shared" si="0"/>
        <v>0</v>
      </c>
      <c r="H11" s="800">
        <f t="shared" si="0"/>
        <v>0</v>
      </c>
      <c r="I11" s="800">
        <f t="shared" si="0"/>
        <v>0</v>
      </c>
      <c r="J11" s="800">
        <f t="shared" si="0"/>
        <v>0</v>
      </c>
      <c r="K11" s="800">
        <f t="shared" si="0"/>
        <v>0</v>
      </c>
      <c r="L11" s="800">
        <f t="shared" si="0"/>
        <v>0</v>
      </c>
      <c r="M11" s="800">
        <f t="shared" si="0"/>
        <v>0</v>
      </c>
      <c r="N11" s="800">
        <f t="shared" si="0"/>
        <v>0</v>
      </c>
    </row>
    <row r="12" spans="1:14" ht="62.25" customHeight="1" thickBot="1">
      <c r="A12" s="287" t="s">
        <v>810</v>
      </c>
      <c r="B12" s="290" t="s">
        <v>927</v>
      </c>
      <c r="C12" s="800">
        <v>0</v>
      </c>
      <c r="D12" s="800">
        <v>0</v>
      </c>
      <c r="E12" s="801"/>
      <c r="F12" s="800">
        <v>0</v>
      </c>
      <c r="G12" s="800">
        <v>0</v>
      </c>
      <c r="H12" s="800">
        <v>0</v>
      </c>
      <c r="I12" s="801"/>
      <c r="J12" s="801"/>
      <c r="K12" s="801"/>
      <c r="L12" s="801"/>
      <c r="M12" s="801"/>
      <c r="N12" s="801"/>
    </row>
    <row r="13" spans="1:14" ht="68.25" customHeight="1" thickBot="1">
      <c r="A13" s="287" t="s">
        <v>812</v>
      </c>
      <c r="B13" s="290" t="s">
        <v>928</v>
      </c>
      <c r="C13" s="800">
        <v>0</v>
      </c>
      <c r="D13" s="800">
        <v>0</v>
      </c>
      <c r="E13" s="801"/>
      <c r="F13" s="800">
        <v>0</v>
      </c>
      <c r="G13" s="800">
        <v>0</v>
      </c>
      <c r="H13" s="800">
        <v>0</v>
      </c>
      <c r="I13" s="801"/>
      <c r="J13" s="801"/>
      <c r="K13" s="801"/>
      <c r="L13" s="801"/>
      <c r="M13" s="801"/>
      <c r="N13" s="801"/>
    </row>
    <row r="14" spans="1:14" ht="51.75" customHeight="1" thickBot="1">
      <c r="A14" s="287" t="s">
        <v>814</v>
      </c>
      <c r="B14" s="290" t="s">
        <v>929</v>
      </c>
      <c r="C14" s="800">
        <v>0</v>
      </c>
      <c r="D14" s="800">
        <v>0</v>
      </c>
      <c r="E14" s="801"/>
      <c r="F14" s="800">
        <v>0</v>
      </c>
      <c r="G14" s="800">
        <v>0</v>
      </c>
      <c r="H14" s="800">
        <v>0</v>
      </c>
      <c r="I14" s="801"/>
      <c r="J14" s="801"/>
      <c r="K14" s="801"/>
      <c r="L14" s="801"/>
      <c r="M14" s="801"/>
      <c r="N14" s="801"/>
    </row>
    <row r="15" spans="1:14" ht="35.25" customHeight="1" thickBot="1">
      <c r="A15" s="291" t="s">
        <v>816</v>
      </c>
      <c r="B15" s="274" t="s">
        <v>930</v>
      </c>
      <c r="C15" s="800">
        <v>0</v>
      </c>
      <c r="D15" s="800">
        <v>0</v>
      </c>
      <c r="E15" s="800">
        <v>0</v>
      </c>
      <c r="F15" s="800">
        <v>0</v>
      </c>
      <c r="G15" s="800">
        <v>0</v>
      </c>
      <c r="H15" s="800">
        <v>0</v>
      </c>
      <c r="I15" s="800">
        <v>0</v>
      </c>
      <c r="J15" s="800">
        <v>0</v>
      </c>
      <c r="K15" s="800">
        <v>0</v>
      </c>
      <c r="L15" s="800">
        <v>0</v>
      </c>
      <c r="M15" s="800">
        <v>0</v>
      </c>
      <c r="N15" s="800">
        <v>0</v>
      </c>
    </row>
    <row r="16" spans="1:14" ht="15.75" thickBot="1">
      <c r="A16" s="291" t="s">
        <v>818</v>
      </c>
      <c r="B16" s="274" t="s">
        <v>931</v>
      </c>
      <c r="C16" s="802"/>
      <c r="D16" s="802"/>
      <c r="E16" s="802"/>
      <c r="F16" s="802"/>
      <c r="G16" s="802"/>
      <c r="H16" s="802"/>
      <c r="I16" s="802"/>
      <c r="J16" s="802"/>
      <c r="K16" s="802"/>
      <c r="L16" s="802"/>
      <c r="M16" s="802"/>
      <c r="N16" s="802"/>
    </row>
    <row r="17" spans="1:14" ht="31.5" customHeight="1" thickBot="1">
      <c r="A17" s="287" t="s">
        <v>820</v>
      </c>
      <c r="B17" s="288" t="s">
        <v>932</v>
      </c>
      <c r="C17" s="803"/>
      <c r="D17" s="804"/>
      <c r="E17" s="804"/>
      <c r="F17" s="804"/>
      <c r="G17" s="804"/>
      <c r="H17" s="804"/>
      <c r="I17" s="805"/>
      <c r="J17" s="805"/>
      <c r="K17" s="805"/>
      <c r="L17" s="805"/>
      <c r="M17" s="805"/>
      <c r="N17" s="805"/>
    </row>
    <row r="18" spans="1:14" ht="30.75" customHeight="1" thickBot="1">
      <c r="A18" s="287" t="s">
        <v>822</v>
      </c>
      <c r="B18" s="289" t="s">
        <v>933</v>
      </c>
      <c r="C18" s="803"/>
      <c r="D18" s="804"/>
      <c r="E18" s="804"/>
      <c r="F18" s="804"/>
      <c r="G18" s="804"/>
      <c r="H18" s="804"/>
      <c r="I18" s="805"/>
      <c r="J18" s="805"/>
      <c r="K18" s="805"/>
      <c r="L18" s="805"/>
      <c r="M18" s="805"/>
      <c r="N18" s="805"/>
    </row>
    <row r="19" spans="1:14" ht="31.5" customHeight="1" thickBot="1">
      <c r="A19" s="287" t="s">
        <v>823</v>
      </c>
      <c r="B19" s="288" t="s">
        <v>934</v>
      </c>
      <c r="C19" s="803"/>
      <c r="D19" s="804"/>
      <c r="E19" s="804"/>
      <c r="F19" s="804"/>
      <c r="G19" s="804"/>
      <c r="H19" s="804"/>
      <c r="I19" s="805"/>
      <c r="J19" s="805"/>
      <c r="K19" s="805"/>
      <c r="L19" s="805"/>
      <c r="M19" s="805"/>
      <c r="N19" s="805"/>
    </row>
    <row r="20" spans="1:14" ht="29.25" customHeight="1" thickBot="1">
      <c r="A20" s="287" t="s">
        <v>824</v>
      </c>
      <c r="B20" s="289" t="s">
        <v>933</v>
      </c>
      <c r="C20" s="803"/>
      <c r="D20" s="804"/>
      <c r="E20" s="804"/>
      <c r="F20" s="804"/>
      <c r="G20" s="804"/>
      <c r="H20" s="804"/>
      <c r="I20" s="805"/>
      <c r="J20" s="805"/>
      <c r="K20" s="805"/>
      <c r="L20" s="805"/>
      <c r="M20" s="805"/>
      <c r="N20" s="805"/>
    </row>
    <row r="21" spans="1:14" ht="15.75" thickBot="1">
      <c r="A21" s="291" t="s">
        <v>825</v>
      </c>
      <c r="B21" s="274" t="s">
        <v>935</v>
      </c>
      <c r="C21" s="803"/>
      <c r="D21" s="804"/>
      <c r="E21" s="804"/>
      <c r="F21" s="804"/>
      <c r="G21" s="804"/>
      <c r="H21" s="804"/>
      <c r="I21" s="805"/>
      <c r="J21" s="805"/>
      <c r="K21" s="805"/>
      <c r="L21" s="805"/>
      <c r="M21" s="805"/>
      <c r="N21" s="805"/>
    </row>
    <row r="22" spans="1:14" ht="15.75" thickBot="1">
      <c r="A22" s="291" t="s">
        <v>826</v>
      </c>
      <c r="B22" s="274" t="s">
        <v>793</v>
      </c>
      <c r="C22" s="803"/>
      <c r="D22" s="804"/>
      <c r="E22" s="804"/>
      <c r="F22" s="804"/>
      <c r="G22" s="804"/>
      <c r="H22" s="804"/>
      <c r="I22" s="805"/>
      <c r="J22" s="805"/>
      <c r="K22" s="805"/>
      <c r="L22" s="805"/>
      <c r="M22" s="805"/>
      <c r="N22" s="805"/>
    </row>
  </sheetData>
  <mergeCells count="2">
    <mergeCell ref="G7:G8"/>
    <mergeCell ref="H7:N7"/>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&amp;CEN
Annex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CEC5-69B9-4E37-A6E7-48FD5A7DC085}">
  <dimension ref="A3:C10"/>
  <sheetViews>
    <sheetView workbookViewId="0" topLeftCell="A1">
      <selection activeCell="B24" sqref="B24"/>
    </sheetView>
  </sheetViews>
  <sheetFormatPr defaultColWidth="9.140625" defaultRowHeight="15"/>
  <cols>
    <col min="1" max="1" width="6.140625" style="1" customWidth="1"/>
    <col min="2" max="2" width="74.140625" style="1" customWidth="1"/>
    <col min="3" max="3" width="19.140625" style="1" customWidth="1"/>
    <col min="4" max="16384" width="9.140625" style="1" customWidth="1"/>
  </cols>
  <sheetData>
    <row r="3" ht="15">
      <c r="A3" s="12" t="s">
        <v>3</v>
      </c>
    </row>
    <row r="7" ht="15">
      <c r="C7" s="19" t="s">
        <v>7</v>
      </c>
    </row>
    <row r="8" spans="1:3" ht="15">
      <c r="A8" s="30"/>
      <c r="B8" s="31"/>
      <c r="C8" s="19" t="s">
        <v>10</v>
      </c>
    </row>
    <row r="9" spans="1:3" ht="15.75" customHeight="1">
      <c r="A9" s="19">
        <v>1</v>
      </c>
      <c r="B9" s="32" t="s">
        <v>109</v>
      </c>
      <c r="C9" s="19"/>
    </row>
    <row r="10" spans="1:3" ht="15">
      <c r="A10" s="19">
        <v>2</v>
      </c>
      <c r="B10" s="32" t="s">
        <v>110</v>
      </c>
      <c r="C10" s="19"/>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891A-0C1E-4014-B012-CBCA004A2893}">
  <sheetPr>
    <pageSetUpPr fitToPage="1"/>
  </sheetPr>
  <dimension ref="A1:X14"/>
  <sheetViews>
    <sheetView workbookViewId="0" topLeftCell="A1"/>
  </sheetViews>
  <sheetFormatPr defaultColWidth="9.140625" defaultRowHeight="15"/>
  <cols>
    <col min="1" max="1" width="9.140625" style="1" customWidth="1"/>
    <col min="2" max="2" width="15.8515625" style="1" customWidth="1"/>
    <col min="3" max="16384" width="9.140625" style="1" customWidth="1"/>
  </cols>
  <sheetData>
    <row r="1" ht="15">
      <c r="A1" s="227" t="s">
        <v>779</v>
      </c>
    </row>
    <row r="2" spans="1:24" ht="16.5" thickBot="1">
      <c r="A2" s="228"/>
      <c r="B2" s="228"/>
      <c r="C2" s="296"/>
      <c r="D2" s="1148"/>
      <c r="E2" s="1148"/>
      <c r="F2" s="1148"/>
      <c r="G2" s="296"/>
      <c r="H2" s="1148"/>
      <c r="I2" s="1148"/>
      <c r="J2" s="1148"/>
      <c r="K2" s="296"/>
      <c r="L2" s="1148"/>
      <c r="M2" s="1148"/>
      <c r="N2" s="1148"/>
      <c r="O2" s="1148"/>
      <c r="P2" s="1148"/>
      <c r="Q2" s="1148"/>
      <c r="R2" s="1148"/>
      <c r="S2" s="296"/>
      <c r="T2" s="1148"/>
      <c r="U2" s="1148"/>
      <c r="V2" s="296"/>
      <c r="W2" s="1148"/>
      <c r="X2" s="1148"/>
    </row>
    <row r="3" spans="1:24" ht="15.75" thickBot="1">
      <c r="A3" s="297"/>
      <c r="B3" s="297"/>
      <c r="C3" s="1213" t="s">
        <v>7</v>
      </c>
      <c r="D3" s="1214"/>
      <c r="E3" s="298" t="s">
        <v>8</v>
      </c>
      <c r="F3" s="1213" t="s">
        <v>9</v>
      </c>
      <c r="G3" s="1215"/>
      <c r="H3" s="1214"/>
      <c r="I3" s="298" t="s">
        <v>46</v>
      </c>
      <c r="J3" s="1213" t="s">
        <v>47</v>
      </c>
      <c r="K3" s="1214"/>
      <c r="L3" s="1213" t="s">
        <v>156</v>
      </c>
      <c r="M3" s="1214"/>
      <c r="N3" s="1213" t="s">
        <v>157</v>
      </c>
      <c r="O3" s="1215"/>
      <c r="P3" s="1214"/>
      <c r="Q3" s="299" t="s">
        <v>158</v>
      </c>
      <c r="R3" s="1213" t="s">
        <v>159</v>
      </c>
      <c r="S3" s="1214"/>
      <c r="T3" s="299" t="s">
        <v>160</v>
      </c>
      <c r="U3" s="1213" t="s">
        <v>161</v>
      </c>
      <c r="V3" s="1214"/>
      <c r="W3" s="1213" t="s">
        <v>162</v>
      </c>
      <c r="X3" s="1214"/>
    </row>
    <row r="4" spans="1:24" ht="15.75" thickBot="1">
      <c r="A4" s="300"/>
      <c r="B4" s="300"/>
      <c r="C4" s="1198" t="s">
        <v>946</v>
      </c>
      <c r="D4" s="1199"/>
      <c r="E4" s="1200"/>
      <c r="F4" s="1204" t="s">
        <v>947</v>
      </c>
      <c r="G4" s="1205"/>
      <c r="H4" s="1205"/>
      <c r="I4" s="1205"/>
      <c r="J4" s="1205"/>
      <c r="K4" s="1205"/>
      <c r="L4" s="1205"/>
      <c r="M4" s="1205"/>
      <c r="N4" s="1206"/>
      <c r="O4" s="1206"/>
      <c r="P4" s="1206"/>
      <c r="Q4" s="301"/>
      <c r="R4" s="1206"/>
      <c r="S4" s="1206"/>
      <c r="T4" s="301"/>
      <c r="U4" s="1206"/>
      <c r="V4" s="1206"/>
      <c r="W4" s="1206"/>
      <c r="X4" s="1207"/>
    </row>
    <row r="5" spans="1:24" ht="15.75" thickBot="1">
      <c r="A5" s="300"/>
      <c r="B5" s="302"/>
      <c r="C5" s="1201"/>
      <c r="D5" s="1202"/>
      <c r="E5" s="1203"/>
      <c r="F5" s="1208"/>
      <c r="G5" s="1209"/>
      <c r="H5" s="1209"/>
      <c r="I5" s="1210"/>
      <c r="J5" s="1195" t="s">
        <v>948</v>
      </c>
      <c r="K5" s="1197"/>
      <c r="L5" s="1197"/>
      <c r="M5" s="1211"/>
      <c r="N5" s="1212" t="s">
        <v>949</v>
      </c>
      <c r="O5" s="1197"/>
      <c r="P5" s="1197"/>
      <c r="Q5" s="1211"/>
      <c r="R5" s="1212" t="s">
        <v>950</v>
      </c>
      <c r="S5" s="1197"/>
      <c r="T5" s="1211"/>
      <c r="U5" s="1212" t="s">
        <v>951</v>
      </c>
      <c r="V5" s="1197"/>
      <c r="W5" s="1197"/>
      <c r="X5" s="1211"/>
    </row>
    <row r="6" spans="1:24" ht="30" thickBot="1">
      <c r="A6" s="300"/>
      <c r="B6" s="303"/>
      <c r="C6" s="1195" t="s">
        <v>894</v>
      </c>
      <c r="D6" s="1196"/>
      <c r="E6" s="304" t="s">
        <v>938</v>
      </c>
      <c r="F6" s="1195" t="s">
        <v>937</v>
      </c>
      <c r="G6" s="1196"/>
      <c r="H6" s="1195" t="s">
        <v>938</v>
      </c>
      <c r="I6" s="1196"/>
      <c r="J6" s="1195" t="s">
        <v>937</v>
      </c>
      <c r="K6" s="1197"/>
      <c r="L6" s="1196"/>
      <c r="M6" s="305" t="s">
        <v>938</v>
      </c>
      <c r="N6" s="1195" t="s">
        <v>937</v>
      </c>
      <c r="O6" s="1196"/>
      <c r="P6" s="1195" t="s">
        <v>938</v>
      </c>
      <c r="Q6" s="1196"/>
      <c r="R6" s="1195" t="s">
        <v>937</v>
      </c>
      <c r="S6" s="1196"/>
      <c r="T6" s="305" t="s">
        <v>938</v>
      </c>
      <c r="U6" s="1195" t="s">
        <v>937</v>
      </c>
      <c r="V6" s="1197"/>
      <c r="W6" s="1196"/>
      <c r="X6" s="298" t="s">
        <v>938</v>
      </c>
    </row>
    <row r="7" spans="1:24" ht="30" thickBot="1">
      <c r="A7" s="306" t="s">
        <v>179</v>
      </c>
      <c r="B7" s="303" t="s">
        <v>952</v>
      </c>
      <c r="C7" s="1189"/>
      <c r="D7" s="1190"/>
      <c r="E7" s="303"/>
      <c r="F7" s="1189"/>
      <c r="G7" s="1190"/>
      <c r="H7" s="1189"/>
      <c r="I7" s="1190"/>
      <c r="J7" s="1192"/>
      <c r="K7" s="1194"/>
      <c r="L7" s="1193"/>
      <c r="M7" s="307"/>
      <c r="N7" s="1192"/>
      <c r="O7" s="1193"/>
      <c r="P7" s="1192"/>
      <c r="Q7" s="1193"/>
      <c r="R7" s="1192"/>
      <c r="S7" s="1193"/>
      <c r="T7" s="307"/>
      <c r="U7" s="1192"/>
      <c r="V7" s="1194"/>
      <c r="W7" s="1193"/>
      <c r="X7" s="308"/>
    </row>
    <row r="8" spans="1:24" ht="39.75" thickBot="1">
      <c r="A8" s="309" t="s">
        <v>181</v>
      </c>
      <c r="B8" s="303" t="s">
        <v>953</v>
      </c>
      <c r="C8" s="1189"/>
      <c r="D8" s="1190"/>
      <c r="E8" s="303"/>
      <c r="F8" s="1189"/>
      <c r="G8" s="1190"/>
      <c r="H8" s="1189"/>
      <c r="I8" s="1190"/>
      <c r="J8" s="1189"/>
      <c r="K8" s="1191"/>
      <c r="L8" s="1190"/>
      <c r="M8" s="303"/>
      <c r="N8" s="1189"/>
      <c r="O8" s="1190"/>
      <c r="P8" s="1189"/>
      <c r="Q8" s="1190"/>
      <c r="R8" s="1189"/>
      <c r="S8" s="1190"/>
      <c r="T8" s="303"/>
      <c r="U8" s="1189"/>
      <c r="V8" s="1191"/>
      <c r="W8" s="1190"/>
      <c r="X8" s="303"/>
    </row>
    <row r="9" spans="1:24" ht="30" thickBot="1">
      <c r="A9" s="310" t="s">
        <v>808</v>
      </c>
      <c r="B9" s="311" t="s">
        <v>941</v>
      </c>
      <c r="C9" s="1189"/>
      <c r="D9" s="1190"/>
      <c r="E9" s="303"/>
      <c r="F9" s="1189"/>
      <c r="G9" s="1190"/>
      <c r="H9" s="1189"/>
      <c r="I9" s="1190"/>
      <c r="J9" s="1189"/>
      <c r="K9" s="1191"/>
      <c r="L9" s="1190"/>
      <c r="M9" s="303"/>
      <c r="N9" s="1189"/>
      <c r="O9" s="1190"/>
      <c r="P9" s="1189"/>
      <c r="Q9" s="1190"/>
      <c r="R9" s="1189"/>
      <c r="S9" s="1190"/>
      <c r="T9" s="303"/>
      <c r="U9" s="1189"/>
      <c r="V9" s="1191"/>
      <c r="W9" s="1190"/>
      <c r="X9" s="303"/>
    </row>
    <row r="10" spans="1:24" ht="30" thickBot="1">
      <c r="A10" s="310" t="s">
        <v>810</v>
      </c>
      <c r="B10" s="311" t="s">
        <v>954</v>
      </c>
      <c r="C10" s="1189"/>
      <c r="D10" s="1190"/>
      <c r="E10" s="303"/>
      <c r="F10" s="1189"/>
      <c r="G10" s="1190"/>
      <c r="H10" s="1189"/>
      <c r="I10" s="1190"/>
      <c r="J10" s="1189"/>
      <c r="K10" s="1191"/>
      <c r="L10" s="1190"/>
      <c r="M10" s="303"/>
      <c r="N10" s="1189"/>
      <c r="O10" s="1190"/>
      <c r="P10" s="1189"/>
      <c r="Q10" s="1190"/>
      <c r="R10" s="1189"/>
      <c r="S10" s="1190"/>
      <c r="T10" s="303"/>
      <c r="U10" s="1189"/>
      <c r="V10" s="1191"/>
      <c r="W10" s="1190"/>
      <c r="X10" s="303"/>
    </row>
    <row r="11" spans="1:24" ht="30" thickBot="1">
      <c r="A11" s="310" t="s">
        <v>812</v>
      </c>
      <c r="B11" s="311" t="s">
        <v>943</v>
      </c>
      <c r="C11" s="1189"/>
      <c r="D11" s="1190"/>
      <c r="E11" s="303"/>
      <c r="F11" s="1189"/>
      <c r="G11" s="1190"/>
      <c r="H11" s="1189"/>
      <c r="I11" s="1190"/>
      <c r="J11" s="1189"/>
      <c r="K11" s="1191"/>
      <c r="L11" s="1190"/>
      <c r="M11" s="303"/>
      <c r="N11" s="1189"/>
      <c r="O11" s="1190"/>
      <c r="P11" s="1189"/>
      <c r="Q11" s="1190"/>
      <c r="R11" s="1189"/>
      <c r="S11" s="1190"/>
      <c r="T11" s="303"/>
      <c r="U11" s="1189"/>
      <c r="V11" s="1191"/>
      <c r="W11" s="1190"/>
      <c r="X11" s="303"/>
    </row>
    <row r="12" spans="1:24" ht="20.25" thickBot="1">
      <c r="A12" s="310" t="s">
        <v>814</v>
      </c>
      <c r="B12" s="311" t="s">
        <v>944</v>
      </c>
      <c r="C12" s="1189"/>
      <c r="D12" s="1190"/>
      <c r="E12" s="303"/>
      <c r="F12" s="1189"/>
      <c r="G12" s="1190"/>
      <c r="H12" s="1189"/>
      <c r="I12" s="1190"/>
      <c r="J12" s="1189"/>
      <c r="K12" s="1191"/>
      <c r="L12" s="1190"/>
      <c r="M12" s="303"/>
      <c r="N12" s="1189"/>
      <c r="O12" s="1190"/>
      <c r="P12" s="1189"/>
      <c r="Q12" s="1190"/>
      <c r="R12" s="1189"/>
      <c r="S12" s="1190"/>
      <c r="T12" s="303"/>
      <c r="U12" s="1189"/>
      <c r="V12" s="1191"/>
      <c r="W12" s="1190"/>
      <c r="X12" s="303"/>
    </row>
    <row r="13" spans="1:24" ht="15.75" thickBot="1">
      <c r="A13" s="310" t="s">
        <v>816</v>
      </c>
      <c r="B13" s="311" t="s">
        <v>945</v>
      </c>
      <c r="C13" s="1189"/>
      <c r="D13" s="1190"/>
      <c r="E13" s="303"/>
      <c r="F13" s="1189"/>
      <c r="G13" s="1190"/>
      <c r="H13" s="1189"/>
      <c r="I13" s="1190"/>
      <c r="J13" s="1189"/>
      <c r="K13" s="1191"/>
      <c r="L13" s="1190"/>
      <c r="M13" s="303"/>
      <c r="N13" s="1189"/>
      <c r="O13" s="1190"/>
      <c r="P13" s="1189"/>
      <c r="Q13" s="1190"/>
      <c r="R13" s="1189"/>
      <c r="S13" s="1190"/>
      <c r="T13" s="303"/>
      <c r="U13" s="1189"/>
      <c r="V13" s="1191"/>
      <c r="W13" s="1190"/>
      <c r="X13" s="303"/>
    </row>
    <row r="14" spans="1:24" ht="15.75" thickBot="1">
      <c r="A14" s="312" t="s">
        <v>818</v>
      </c>
      <c r="B14" s="313" t="s">
        <v>45</v>
      </c>
      <c r="C14" s="1189"/>
      <c r="D14" s="1190"/>
      <c r="E14" s="303"/>
      <c r="F14" s="1189"/>
      <c r="G14" s="1190"/>
      <c r="H14" s="1189"/>
      <c r="I14" s="1190"/>
      <c r="J14" s="1189"/>
      <c r="K14" s="1191"/>
      <c r="L14" s="1190"/>
      <c r="M14" s="303"/>
      <c r="N14" s="1189"/>
      <c r="O14" s="1190"/>
      <c r="P14" s="1189"/>
      <c r="Q14" s="1190"/>
      <c r="R14" s="1189"/>
      <c r="S14" s="1190"/>
      <c r="T14" s="303"/>
      <c r="U14" s="1189"/>
      <c r="V14" s="1191"/>
      <c r="W14" s="1190"/>
      <c r="X14" s="303"/>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&amp;CEN
Annex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9B9BD-27D6-4948-A711-FBD1A58E86B2}">
  <dimension ref="A1:C10"/>
  <sheetViews>
    <sheetView workbookViewId="0" topLeftCell="A1"/>
  </sheetViews>
  <sheetFormatPr defaultColWidth="9.140625" defaultRowHeight="15"/>
  <cols>
    <col min="1" max="1" width="19.57421875" style="1" customWidth="1"/>
    <col min="2" max="2" width="12.28125" style="1" bestFit="1" customWidth="1"/>
    <col min="3" max="3" width="82.7109375" style="1" customWidth="1"/>
    <col min="4" max="16384" width="9.140625" style="1" customWidth="1"/>
  </cols>
  <sheetData>
    <row r="1" spans="1:3" ht="21">
      <c r="A1" s="314" t="s">
        <v>955</v>
      </c>
      <c r="B1" s="210"/>
      <c r="C1" s="210"/>
    </row>
    <row r="2" spans="1:3" ht="21">
      <c r="A2" s="1" t="s">
        <v>121</v>
      </c>
      <c r="B2" s="210"/>
      <c r="C2" s="210"/>
    </row>
    <row r="3" ht="15">
      <c r="B3" s="315"/>
    </row>
    <row r="5" spans="1:3" ht="15">
      <c r="A5" s="15" t="s">
        <v>122</v>
      </c>
      <c r="B5" s="45" t="s">
        <v>114</v>
      </c>
      <c r="C5" s="44" t="s">
        <v>115</v>
      </c>
    </row>
    <row r="6" spans="1:3" ht="60">
      <c r="A6" s="15" t="s">
        <v>957</v>
      </c>
      <c r="B6" s="15" t="s">
        <v>117</v>
      </c>
      <c r="C6" s="212" t="s">
        <v>958</v>
      </c>
    </row>
    <row r="7" spans="1:3" ht="30">
      <c r="A7" s="15" t="s">
        <v>959</v>
      </c>
      <c r="B7" s="15" t="s">
        <v>118</v>
      </c>
      <c r="C7" s="211" t="s">
        <v>960</v>
      </c>
    </row>
    <row r="8" spans="1:3" ht="30">
      <c r="A8" s="15" t="s">
        <v>961</v>
      </c>
      <c r="B8" s="15" t="s">
        <v>962</v>
      </c>
      <c r="C8" s="211" t="s">
        <v>963</v>
      </c>
    </row>
    <row r="9" spans="1:3" ht="60">
      <c r="A9" s="15" t="s">
        <v>964</v>
      </c>
      <c r="B9" s="15" t="s">
        <v>133</v>
      </c>
      <c r="C9" s="211" t="s">
        <v>965</v>
      </c>
    </row>
    <row r="10" spans="1:3" ht="30">
      <c r="A10" s="15" t="s">
        <v>966</v>
      </c>
      <c r="B10" s="15" t="s">
        <v>135</v>
      </c>
      <c r="C10" s="211" t="s">
        <v>967</v>
      </c>
    </row>
  </sheetData>
  <printOptions/>
  <pageMargins left="0.7086614173228347" right="0.7086614173228347" top="0.7480314960629921" bottom="0.7480314960629921" header="0.31496062992125984" footer="0.31496062992125984"/>
  <pageSetup horizontalDpi="1200" verticalDpi="1200" orientation="landscape" paperSize="9" r:id="rId1"/>
  <headerFooter>
    <oddHeader>&amp;CEN
Annex XVII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2CC1-50F7-4793-BDAF-B4411423D4FB}">
  <sheetPr>
    <pageSetUpPr fitToPage="1"/>
  </sheetPr>
  <dimension ref="B2:I28"/>
  <sheetViews>
    <sheetView workbookViewId="0" topLeftCell="A6">
      <selection activeCell="H27" sqref="H27"/>
    </sheetView>
  </sheetViews>
  <sheetFormatPr defaultColWidth="9.140625" defaultRowHeight="15"/>
  <cols>
    <col min="1" max="1" width="9.140625" style="1" customWidth="1"/>
    <col min="2" max="2" width="4.7109375" style="1" customWidth="1"/>
    <col min="3" max="3" width="25.00390625" style="1" customWidth="1"/>
    <col min="4" max="4" width="11.421875" style="1" bestFit="1" customWidth="1"/>
    <col min="5" max="6" width="9.140625" style="1" customWidth="1"/>
    <col min="7" max="7" width="13.00390625" style="1" customWidth="1"/>
    <col min="8" max="8" width="12.421875" style="1" customWidth="1"/>
    <col min="9" max="9" width="20.28125" style="1" customWidth="1"/>
    <col min="10" max="16384" width="9.140625" style="1" customWidth="1"/>
  </cols>
  <sheetData>
    <row r="2" ht="15">
      <c r="B2" s="227" t="s">
        <v>893</v>
      </c>
    </row>
    <row r="3" spans="2:9" ht="16.5" thickBot="1">
      <c r="B3" s="187"/>
      <c r="C3" s="228"/>
      <c r="D3" s="228"/>
      <c r="E3" s="1148"/>
      <c r="F3" s="1148"/>
      <c r="G3" s="228"/>
      <c r="H3" s="228"/>
      <c r="I3" s="228"/>
    </row>
    <row r="4" spans="2:9" ht="16.5" thickBot="1">
      <c r="B4" s="229"/>
      <c r="C4" s="229"/>
      <c r="D4" s="230" t="s">
        <v>7</v>
      </c>
      <c r="E4" s="231" t="s">
        <v>8</v>
      </c>
      <c r="F4" s="231" t="s">
        <v>9</v>
      </c>
      <c r="G4" s="231" t="s">
        <v>46</v>
      </c>
      <c r="H4" s="231" t="s">
        <v>47</v>
      </c>
      <c r="I4" s="231" t="s">
        <v>156</v>
      </c>
    </row>
    <row r="5" spans="2:9" ht="19.5" customHeight="1" thickBot="1">
      <c r="B5" s="229"/>
      <c r="C5" s="229"/>
      <c r="D5" s="1136" t="s">
        <v>894</v>
      </c>
      <c r="E5" s="1137"/>
      <c r="F5" s="1137"/>
      <c r="G5" s="1138"/>
      <c r="H5" s="1150" t="s">
        <v>883</v>
      </c>
      <c r="I5" s="1140" t="s">
        <v>885</v>
      </c>
    </row>
    <row r="6" spans="2:9" ht="49.5" customHeight="1" thickBot="1">
      <c r="B6" s="276"/>
      <c r="C6" s="276"/>
      <c r="D6" s="280"/>
      <c r="E6" s="1136" t="s">
        <v>886</v>
      </c>
      <c r="F6" s="1150"/>
      <c r="G6" s="235" t="s">
        <v>895</v>
      </c>
      <c r="H6" s="1173"/>
      <c r="I6" s="1163"/>
    </row>
    <row r="7" spans="2:9" ht="15.75">
      <c r="B7" s="229"/>
      <c r="C7" s="229"/>
      <c r="D7" s="277"/>
      <c r="E7" s="1219"/>
      <c r="F7" s="1140" t="s">
        <v>863</v>
      </c>
      <c r="G7" s="1219"/>
      <c r="H7" s="1173"/>
      <c r="I7" s="1163"/>
    </row>
    <row r="8" spans="2:9" ht="16.5" thickBot="1">
      <c r="B8" s="229"/>
      <c r="C8" s="229"/>
      <c r="D8" s="281"/>
      <c r="E8" s="1220"/>
      <c r="F8" s="1158"/>
      <c r="G8" s="1221"/>
      <c r="H8" s="1218"/>
      <c r="I8" s="1141"/>
    </row>
    <row r="9" spans="2:9" ht="15.75" thickBot="1">
      <c r="B9" s="236" t="s">
        <v>179</v>
      </c>
      <c r="C9" s="237" t="s">
        <v>896</v>
      </c>
      <c r="D9" s="696">
        <v>98710981.38</v>
      </c>
      <c r="E9" s="696">
        <v>0</v>
      </c>
      <c r="F9" s="696">
        <v>0</v>
      </c>
      <c r="G9" s="696">
        <f>D9</f>
        <v>98710981.38</v>
      </c>
      <c r="H9" s="696">
        <v>-233617.49</v>
      </c>
      <c r="I9" s="709"/>
    </row>
    <row r="10" spans="2:9" ht="15.75" thickBot="1">
      <c r="B10" s="282" t="s">
        <v>181</v>
      </c>
      <c r="C10" s="238" t="s">
        <v>897</v>
      </c>
      <c r="D10" s="709">
        <v>1739474.89</v>
      </c>
      <c r="E10" s="709">
        <v>102455.88</v>
      </c>
      <c r="F10" s="709">
        <v>102455.88</v>
      </c>
      <c r="G10" s="709">
        <f aca="true" t="shared" si="0" ref="G10:G27">D10</f>
        <v>1739474.89</v>
      </c>
      <c r="H10" s="709">
        <v>-58046.88</v>
      </c>
      <c r="I10" s="709"/>
    </row>
    <row r="11" spans="2:9" ht="15.75" thickBot="1">
      <c r="B11" s="282" t="s">
        <v>808</v>
      </c>
      <c r="C11" s="238" t="s">
        <v>898</v>
      </c>
      <c r="D11" s="709">
        <v>158211626.08</v>
      </c>
      <c r="E11" s="709">
        <v>36638.14</v>
      </c>
      <c r="F11" s="709">
        <v>36638.14</v>
      </c>
      <c r="G11" s="709">
        <f t="shared" si="0"/>
        <v>158211626.08</v>
      </c>
      <c r="H11" s="709">
        <v>-1237017.98</v>
      </c>
      <c r="I11" s="709"/>
    </row>
    <row r="12" spans="2:9" ht="21.75" thickBot="1">
      <c r="B12" s="282" t="s">
        <v>810</v>
      </c>
      <c r="C12" s="238" t="s">
        <v>899</v>
      </c>
      <c r="D12" s="709">
        <v>50254646.6</v>
      </c>
      <c r="E12" s="709">
        <v>0</v>
      </c>
      <c r="F12" s="709">
        <v>0</v>
      </c>
      <c r="G12" s="709">
        <f t="shared" si="0"/>
        <v>50254646.6</v>
      </c>
      <c r="H12" s="709">
        <v>-120087.65</v>
      </c>
      <c r="I12" s="709"/>
    </row>
    <row r="13" spans="2:9" ht="15.75" thickBot="1">
      <c r="B13" s="282" t="s">
        <v>812</v>
      </c>
      <c r="C13" s="238" t="s">
        <v>900</v>
      </c>
      <c r="D13" s="709">
        <v>28752740.09</v>
      </c>
      <c r="E13" s="709">
        <v>0</v>
      </c>
      <c r="F13" s="709">
        <v>0</v>
      </c>
      <c r="G13" s="709">
        <f t="shared" si="0"/>
        <v>28752740.09</v>
      </c>
      <c r="H13" s="709">
        <v>-308384.69</v>
      </c>
      <c r="I13" s="709"/>
    </row>
    <row r="14" spans="2:9" ht="15.75" thickBot="1">
      <c r="B14" s="282" t="s">
        <v>814</v>
      </c>
      <c r="C14" s="238" t="s">
        <v>901</v>
      </c>
      <c r="D14" s="709">
        <v>122420839.83</v>
      </c>
      <c r="E14" s="709">
        <v>527272.04</v>
      </c>
      <c r="F14" s="709">
        <v>527272.04</v>
      </c>
      <c r="G14" s="709">
        <f t="shared" si="0"/>
        <v>122420839.83</v>
      </c>
      <c r="H14" s="709">
        <v>-1907260.34</v>
      </c>
      <c r="I14" s="709"/>
    </row>
    <row r="15" spans="2:9" ht="15.75" thickBot="1">
      <c r="B15" s="282" t="s">
        <v>816</v>
      </c>
      <c r="C15" s="238" t="s">
        <v>902</v>
      </c>
      <c r="D15" s="709">
        <v>135324689</v>
      </c>
      <c r="E15" s="709">
        <v>221749.95</v>
      </c>
      <c r="F15" s="709">
        <v>221749.95</v>
      </c>
      <c r="G15" s="709">
        <f t="shared" si="0"/>
        <v>135324689</v>
      </c>
      <c r="H15" s="709">
        <v>-945493.49</v>
      </c>
      <c r="I15" s="709"/>
    </row>
    <row r="16" spans="2:9" ht="15.75" thickBot="1">
      <c r="B16" s="282" t="s">
        <v>818</v>
      </c>
      <c r="C16" s="238" t="s">
        <v>903</v>
      </c>
      <c r="D16" s="709">
        <v>26361419</v>
      </c>
      <c r="E16" s="709">
        <v>703.79</v>
      </c>
      <c r="F16" s="709">
        <v>703.79</v>
      </c>
      <c r="G16" s="709">
        <f t="shared" si="0"/>
        <v>26361419</v>
      </c>
      <c r="H16" s="709">
        <v>-698050.75</v>
      </c>
      <c r="I16" s="709"/>
    </row>
    <row r="17" spans="2:9" ht="21.75" thickBot="1">
      <c r="B17" s="242" t="s">
        <v>820</v>
      </c>
      <c r="C17" s="238" t="s">
        <v>904</v>
      </c>
      <c r="D17" s="709">
        <v>35152142.75</v>
      </c>
      <c r="E17" s="709">
        <v>163600.02</v>
      </c>
      <c r="F17" s="709">
        <v>163600.02</v>
      </c>
      <c r="G17" s="709">
        <f t="shared" si="0"/>
        <v>35152142.75</v>
      </c>
      <c r="H17" s="709">
        <v>-1491815.48</v>
      </c>
      <c r="I17" s="709"/>
    </row>
    <row r="18" spans="2:9" ht="21.75" thickBot="1">
      <c r="B18" s="282" t="s">
        <v>822</v>
      </c>
      <c r="C18" s="238" t="s">
        <v>905</v>
      </c>
      <c r="D18" s="709">
        <v>13285936.98</v>
      </c>
      <c r="E18" s="709">
        <v>40903.16</v>
      </c>
      <c r="F18" s="709">
        <v>40903.16</v>
      </c>
      <c r="G18" s="709">
        <f t="shared" si="0"/>
        <v>13285936.98</v>
      </c>
      <c r="H18" s="709">
        <v>-31598.09</v>
      </c>
      <c r="I18" s="709"/>
    </row>
    <row r="19" spans="2:9" ht="21.75" thickBot="1">
      <c r="B19" s="282" t="s">
        <v>823</v>
      </c>
      <c r="C19" s="238" t="s">
        <v>906</v>
      </c>
      <c r="D19" s="709">
        <v>0</v>
      </c>
      <c r="E19" s="1216">
        <v>0</v>
      </c>
      <c r="F19" s="1217"/>
      <c r="G19" s="709">
        <f t="shared" si="0"/>
        <v>0</v>
      </c>
      <c r="H19" s="709">
        <v>0</v>
      </c>
      <c r="I19" s="709"/>
    </row>
    <row r="20" spans="2:9" ht="15.75" thickBot="1">
      <c r="B20" s="282" t="s">
        <v>824</v>
      </c>
      <c r="C20" s="238" t="s">
        <v>907</v>
      </c>
      <c r="D20" s="709">
        <v>781122973.39</v>
      </c>
      <c r="E20" s="709">
        <v>1452911.58</v>
      </c>
      <c r="F20" s="709">
        <v>1452911.58</v>
      </c>
      <c r="G20" s="709">
        <f t="shared" si="0"/>
        <v>781122973.39</v>
      </c>
      <c r="H20" s="709">
        <v>-3246746.32</v>
      </c>
      <c r="I20" s="709"/>
    </row>
    <row r="21" spans="2:9" ht="21.75" thickBot="1">
      <c r="B21" s="282" t="s">
        <v>825</v>
      </c>
      <c r="C21" s="238" t="s">
        <v>908</v>
      </c>
      <c r="D21" s="709">
        <v>86738406.84</v>
      </c>
      <c r="E21" s="709">
        <v>23650.42</v>
      </c>
      <c r="F21" s="709">
        <v>23650.42</v>
      </c>
      <c r="G21" s="709">
        <f t="shared" si="0"/>
        <v>86738406.84</v>
      </c>
      <c r="H21" s="709">
        <v>-218107.2</v>
      </c>
      <c r="I21" s="709"/>
    </row>
    <row r="22" spans="2:9" ht="21.75" thickBot="1">
      <c r="B22" s="282" t="s">
        <v>826</v>
      </c>
      <c r="C22" s="238" t="s">
        <v>909</v>
      </c>
      <c r="D22" s="709">
        <v>89727310.2</v>
      </c>
      <c r="E22" s="709">
        <v>26514.02</v>
      </c>
      <c r="F22" s="709">
        <v>26514.02</v>
      </c>
      <c r="G22" s="709">
        <f t="shared" si="0"/>
        <v>89727310.2</v>
      </c>
      <c r="H22" s="709">
        <v>-433748.29</v>
      </c>
      <c r="I22" s="709"/>
    </row>
    <row r="23" spans="2:9" ht="32.25" thickBot="1">
      <c r="B23" s="242" t="s">
        <v>827</v>
      </c>
      <c r="C23" s="238" t="s">
        <v>910</v>
      </c>
      <c r="D23" s="709">
        <v>0</v>
      </c>
      <c r="E23" s="709">
        <v>0</v>
      </c>
      <c r="F23" s="709">
        <v>0</v>
      </c>
      <c r="G23" s="709">
        <f t="shared" si="0"/>
        <v>0</v>
      </c>
      <c r="H23" s="709">
        <v>0</v>
      </c>
      <c r="I23" s="709"/>
    </row>
    <row r="24" spans="2:9" ht="15.75" thickBot="1">
      <c r="B24" s="282" t="s">
        <v>828</v>
      </c>
      <c r="C24" s="238" t="s">
        <v>911</v>
      </c>
      <c r="D24" s="709">
        <v>4460731.28</v>
      </c>
      <c r="E24" s="709">
        <v>0</v>
      </c>
      <c r="F24" s="709">
        <v>0</v>
      </c>
      <c r="G24" s="709">
        <f t="shared" si="0"/>
        <v>4460731.28</v>
      </c>
      <c r="H24" s="709">
        <v>-317069.38</v>
      </c>
      <c r="I24" s="709"/>
    </row>
    <row r="25" spans="2:9" ht="21.75" thickBot="1">
      <c r="B25" s="282" t="s">
        <v>829</v>
      </c>
      <c r="C25" s="238" t="s">
        <v>912</v>
      </c>
      <c r="D25" s="709">
        <v>14692124.05</v>
      </c>
      <c r="E25" s="709">
        <v>0</v>
      </c>
      <c r="F25" s="709">
        <v>0</v>
      </c>
      <c r="G25" s="709">
        <f t="shared" si="0"/>
        <v>14692124.05</v>
      </c>
      <c r="H25" s="709">
        <v>-89396.18</v>
      </c>
      <c r="I25" s="709"/>
    </row>
    <row r="26" spans="2:9" ht="21.75" thickBot="1">
      <c r="B26" s="282" t="s">
        <v>830</v>
      </c>
      <c r="C26" s="238" t="s">
        <v>913</v>
      </c>
      <c r="D26" s="709">
        <v>54041686.16</v>
      </c>
      <c r="E26" s="709">
        <v>0</v>
      </c>
      <c r="F26" s="709">
        <v>0</v>
      </c>
      <c r="G26" s="709">
        <f t="shared" si="0"/>
        <v>54041686.16</v>
      </c>
      <c r="H26" s="709">
        <v>-2629057.2</v>
      </c>
      <c r="I26" s="709"/>
    </row>
    <row r="27" spans="2:9" ht="15.75" thickBot="1">
      <c r="B27" s="282" t="s">
        <v>831</v>
      </c>
      <c r="C27" s="238" t="s">
        <v>914</v>
      </c>
      <c r="D27" s="709">
        <v>8247989.89</v>
      </c>
      <c r="E27" s="709">
        <v>9656.41</v>
      </c>
      <c r="F27" s="709">
        <v>9656.41</v>
      </c>
      <c r="G27" s="709">
        <f t="shared" si="0"/>
        <v>8247989.89</v>
      </c>
      <c r="H27" s="709">
        <v>-52328.38</v>
      </c>
      <c r="I27" s="709"/>
    </row>
    <row r="28" spans="2:9" ht="15.75" thickBot="1">
      <c r="B28" s="283" t="s">
        <v>832</v>
      </c>
      <c r="C28" s="243" t="s">
        <v>45</v>
      </c>
      <c r="D28" s="697">
        <f>SUM(D9:D27)</f>
        <v>1709245718.41</v>
      </c>
      <c r="E28" s="697">
        <f aca="true" t="shared" si="1" ref="E28:I28">SUM(E9:E27)</f>
        <v>2606055.41</v>
      </c>
      <c r="F28" s="697">
        <f t="shared" si="1"/>
        <v>2606055.41</v>
      </c>
      <c r="G28" s="697">
        <f t="shared" si="1"/>
        <v>1709245718.41</v>
      </c>
      <c r="H28" s="697">
        <f t="shared" si="1"/>
        <v>-14017825.790000001</v>
      </c>
      <c r="I28" s="697">
        <f t="shared" si="1"/>
        <v>0</v>
      </c>
    </row>
  </sheetData>
  <mergeCells count="9">
    <mergeCell ref="E19:F19"/>
    <mergeCell ref="E3:F3"/>
    <mergeCell ref="D5:G5"/>
    <mergeCell ref="H5:H8"/>
    <mergeCell ref="I5:I8"/>
    <mergeCell ref="E6:F6"/>
    <mergeCell ref="E7:E8"/>
    <mergeCell ref="F7:F8"/>
    <mergeCell ref="G7:G8"/>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92" r:id="rId1"/>
  <headerFooter>
    <oddHeader>&amp;CEN
Annex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D80D-E6FC-461F-96EE-AB0B97CA993E}">
  <sheetPr>
    <pageSetUpPr fitToPage="1"/>
  </sheetPr>
  <dimension ref="A2:J16"/>
  <sheetViews>
    <sheetView workbookViewId="0" topLeftCell="A1">
      <selection activeCell="D12" sqref="D12"/>
    </sheetView>
  </sheetViews>
  <sheetFormatPr defaultColWidth="9.140625" defaultRowHeight="15"/>
  <cols>
    <col min="1" max="1" width="9.140625" style="1" customWidth="1"/>
    <col min="2" max="2" width="6.28125" style="1" customWidth="1"/>
    <col min="3" max="3" width="55.00390625" style="1" customWidth="1"/>
    <col min="4" max="4" width="19.28125" style="1" customWidth="1"/>
    <col min="5" max="5" width="27.00390625" style="1" customWidth="1"/>
    <col min="6" max="6" width="23.7109375" style="1" customWidth="1"/>
    <col min="7" max="7" width="21.140625" style="1" customWidth="1"/>
    <col min="8" max="8" width="28.28125" style="1" customWidth="1"/>
    <col min="9" max="16384" width="9.140625" style="1" customWidth="1"/>
  </cols>
  <sheetData>
    <row r="2" spans="3:10" ht="16.5">
      <c r="C2" s="316"/>
      <c r="D2" s="316"/>
      <c r="E2" s="316"/>
      <c r="F2" s="316"/>
      <c r="G2" s="316"/>
      <c r="H2" s="316"/>
      <c r="I2" s="316"/>
      <c r="J2" s="317"/>
    </row>
    <row r="3" spans="1:10" ht="21" customHeight="1">
      <c r="A3" s="318"/>
      <c r="C3" s="319" t="s">
        <v>956</v>
      </c>
      <c r="D3" s="320"/>
      <c r="E3" s="320"/>
      <c r="F3" s="320"/>
      <c r="G3" s="320"/>
      <c r="H3" s="320"/>
      <c r="J3" s="317"/>
    </row>
    <row r="7" spans="3:10" ht="32.25" customHeight="1">
      <c r="C7" s="321"/>
      <c r="D7" s="322" t="s">
        <v>968</v>
      </c>
      <c r="E7" s="323" t="s">
        <v>969</v>
      </c>
      <c r="F7" s="324"/>
      <c r="G7" s="324"/>
      <c r="H7" s="325"/>
      <c r="I7" s="317"/>
      <c r="J7" s="317"/>
    </row>
    <row r="8" spans="3:10" ht="32.25" customHeight="1">
      <c r="C8" s="321"/>
      <c r="D8" s="326"/>
      <c r="E8" s="327"/>
      <c r="F8" s="322" t="s">
        <v>970</v>
      </c>
      <c r="G8" s="323" t="s">
        <v>971</v>
      </c>
      <c r="H8" s="328"/>
      <c r="I8" s="317"/>
      <c r="J8" s="317"/>
    </row>
    <row r="9" spans="3:10" ht="32.25" customHeight="1">
      <c r="C9" s="321"/>
      <c r="D9" s="329"/>
      <c r="E9" s="330"/>
      <c r="F9" s="329"/>
      <c r="G9" s="330"/>
      <c r="H9" s="322" t="s">
        <v>972</v>
      </c>
      <c r="I9" s="317"/>
      <c r="J9" s="317"/>
    </row>
    <row r="10" spans="3:10" ht="14.25" customHeight="1">
      <c r="C10" s="321"/>
      <c r="D10" s="331" t="s">
        <v>7</v>
      </c>
      <c r="E10" s="332" t="s">
        <v>8</v>
      </c>
      <c r="F10" s="331" t="s">
        <v>9</v>
      </c>
      <c r="G10" s="332" t="s">
        <v>46</v>
      </c>
      <c r="H10" s="331" t="s">
        <v>47</v>
      </c>
      <c r="I10" s="317"/>
      <c r="J10" s="317"/>
    </row>
    <row r="11" spans="2:10" ht="11.25" customHeight="1">
      <c r="B11" s="331">
        <v>1</v>
      </c>
      <c r="C11" s="333" t="s">
        <v>806</v>
      </c>
      <c r="D11" s="806">
        <v>5739784448.92</v>
      </c>
      <c r="E11" s="806"/>
      <c r="F11" s="806"/>
      <c r="G11" s="806" t="s">
        <v>191</v>
      </c>
      <c r="H11" s="807"/>
      <c r="I11" s="317"/>
      <c r="J11" s="317"/>
    </row>
    <row r="12" spans="2:10" ht="11.25" customHeight="1">
      <c r="B12" s="331">
        <v>2</v>
      </c>
      <c r="C12" s="333" t="s">
        <v>973</v>
      </c>
      <c r="D12" s="806">
        <v>3204968.58</v>
      </c>
      <c r="E12" s="806"/>
      <c r="F12" s="806"/>
      <c r="G12" s="806"/>
      <c r="H12" s="808" t="s">
        <v>974</v>
      </c>
      <c r="I12" s="317"/>
      <c r="J12" s="317"/>
    </row>
    <row r="13" spans="2:10" ht="12" customHeight="1">
      <c r="B13" s="331">
        <v>3</v>
      </c>
      <c r="C13" s="333" t="s">
        <v>45</v>
      </c>
      <c r="D13" s="806">
        <f>SUM(D11:D12)</f>
        <v>5742989417.5</v>
      </c>
      <c r="E13" s="806">
        <f aca="true" t="shared" si="0" ref="E13:H13">SUM(E11:E12)</f>
        <v>0</v>
      </c>
      <c r="F13" s="806">
        <f t="shared" si="0"/>
        <v>0</v>
      </c>
      <c r="G13" s="809">
        <f t="shared" si="0"/>
        <v>0</v>
      </c>
      <c r="H13" s="807">
        <f t="shared" si="0"/>
        <v>0</v>
      </c>
      <c r="I13" s="317"/>
      <c r="J13" s="317"/>
    </row>
    <row r="14" spans="2:10" ht="16.5">
      <c r="B14" s="331">
        <v>4</v>
      </c>
      <c r="C14" s="334" t="s">
        <v>975</v>
      </c>
      <c r="D14" s="810"/>
      <c r="E14" s="806"/>
      <c r="F14" s="806"/>
      <c r="G14" s="811"/>
      <c r="H14" s="807" t="s">
        <v>974</v>
      </c>
      <c r="I14" s="317"/>
      <c r="J14" s="317"/>
    </row>
    <row r="15" spans="2:10" ht="16.5">
      <c r="B15" s="335" t="s">
        <v>594</v>
      </c>
      <c r="C15" s="334" t="s">
        <v>976</v>
      </c>
      <c r="D15" s="810"/>
      <c r="E15" s="806"/>
      <c r="F15" s="808"/>
      <c r="G15" s="808"/>
      <c r="H15" s="808"/>
      <c r="I15" s="317"/>
      <c r="J15" s="317"/>
    </row>
    <row r="16" ht="15">
      <c r="C16" s="129"/>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9E5F0-D759-4EE2-9B83-90054131769E}">
  <sheetPr>
    <pageSetUpPr fitToPage="1"/>
  </sheetPr>
  <dimension ref="A1:C7"/>
  <sheetViews>
    <sheetView workbookViewId="0" topLeftCell="A1">
      <selection activeCell="A1" sqref="A1:C1"/>
    </sheetView>
  </sheetViews>
  <sheetFormatPr defaultColWidth="9.140625" defaultRowHeight="15"/>
  <cols>
    <col min="1" max="1" width="27.00390625" style="1" customWidth="1"/>
    <col min="2" max="2" width="15.7109375" style="1" customWidth="1"/>
    <col min="3" max="3" width="117.7109375" style="1" customWidth="1"/>
    <col min="4" max="16384" width="9.140625" style="1" customWidth="1"/>
  </cols>
  <sheetData>
    <row r="1" spans="1:3" ht="18.75">
      <c r="A1" s="1222" t="s">
        <v>725</v>
      </c>
      <c r="B1" s="1222"/>
      <c r="C1" s="1222"/>
    </row>
    <row r="2" spans="1:3" ht="21">
      <c r="A2" s="209"/>
      <c r="B2" s="209"/>
      <c r="C2" s="210"/>
    </row>
    <row r="3" spans="1:3" ht="15">
      <c r="A3" s="15" t="s">
        <v>122</v>
      </c>
      <c r="B3" s="15" t="s">
        <v>114</v>
      </c>
      <c r="C3" s="44" t="s">
        <v>123</v>
      </c>
    </row>
    <row r="4" spans="1:3" ht="30">
      <c r="A4" s="211" t="s">
        <v>726</v>
      </c>
      <c r="B4" s="41" t="s">
        <v>117</v>
      </c>
      <c r="C4" s="44" t="s">
        <v>727</v>
      </c>
    </row>
    <row r="5" spans="1:3" ht="15">
      <c r="A5" s="211" t="s">
        <v>728</v>
      </c>
      <c r="B5" s="41" t="s">
        <v>118</v>
      </c>
      <c r="C5" s="44" t="s">
        <v>729</v>
      </c>
    </row>
    <row r="6" spans="1:3" ht="30">
      <c r="A6" s="211" t="s">
        <v>730</v>
      </c>
      <c r="B6" s="41" t="s">
        <v>731</v>
      </c>
      <c r="C6" s="44" t="s">
        <v>732</v>
      </c>
    </row>
    <row r="7" spans="1:3" ht="45">
      <c r="A7" s="212" t="s">
        <v>733</v>
      </c>
      <c r="B7" s="41" t="s">
        <v>133</v>
      </c>
      <c r="C7" s="44" t="s">
        <v>734</v>
      </c>
    </row>
  </sheetData>
  <mergeCells count="1">
    <mergeCell ref="A1:C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1"/>
  <headerFooter>
    <oddHeader>&amp;CEN
Annex XIX</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C912C-E837-4073-A27E-27EBE4491D97}">
  <sheetPr>
    <pageSetUpPr fitToPage="1"/>
  </sheetPr>
  <dimension ref="A1:H29"/>
  <sheetViews>
    <sheetView workbookViewId="0" topLeftCell="A1">
      <selection activeCell="K17" sqref="K17"/>
    </sheetView>
  </sheetViews>
  <sheetFormatPr defaultColWidth="9.140625" defaultRowHeight="15"/>
  <cols>
    <col min="1" max="1" width="4.421875" style="1" customWidth="1"/>
    <col min="2" max="2" width="69.140625" style="1" customWidth="1"/>
    <col min="3" max="8" width="24.8515625" style="1" customWidth="1"/>
    <col min="9" max="9" width="9.140625" style="1" customWidth="1"/>
    <col min="10" max="10" width="12.57421875" style="1" customWidth="1"/>
    <col min="11" max="16384" width="9.140625" style="1" customWidth="1"/>
  </cols>
  <sheetData>
    <row r="1" ht="18.75">
      <c r="B1" s="43" t="s">
        <v>723</v>
      </c>
    </row>
    <row r="4" spans="1:8" ht="15">
      <c r="A4" s="213"/>
      <c r="B4" s="1223" t="s">
        <v>735</v>
      </c>
      <c r="C4" s="1224" t="s">
        <v>736</v>
      </c>
      <c r="D4" s="1223"/>
      <c r="E4" s="1225" t="s">
        <v>737</v>
      </c>
      <c r="F4" s="1224"/>
      <c r="G4" s="1226" t="s">
        <v>738</v>
      </c>
      <c r="H4" s="1227"/>
    </row>
    <row r="5" spans="1:8" ht="30">
      <c r="A5" s="214"/>
      <c r="B5" s="1223"/>
      <c r="C5" s="215" t="s">
        <v>739</v>
      </c>
      <c r="D5" s="216" t="s">
        <v>740</v>
      </c>
      <c r="E5" s="215" t="s">
        <v>739</v>
      </c>
      <c r="F5" s="216" t="s">
        <v>740</v>
      </c>
      <c r="G5" s="9" t="s">
        <v>741</v>
      </c>
      <c r="H5" s="9" t="s">
        <v>742</v>
      </c>
    </row>
    <row r="6" spans="1:8" ht="15">
      <c r="A6" s="214"/>
      <c r="B6" s="1223"/>
      <c r="C6" s="217" t="s">
        <v>7</v>
      </c>
      <c r="D6" s="41" t="s">
        <v>8</v>
      </c>
      <c r="E6" s="41" t="s">
        <v>9</v>
      </c>
      <c r="F6" s="41" t="s">
        <v>46</v>
      </c>
      <c r="G6" s="41" t="s">
        <v>47</v>
      </c>
      <c r="H6" s="41" t="s">
        <v>156</v>
      </c>
    </row>
    <row r="7" spans="1:8" ht="15">
      <c r="A7" s="218">
        <v>1</v>
      </c>
      <c r="B7" s="44" t="s">
        <v>743</v>
      </c>
      <c r="C7" s="685">
        <v>2804559409.03</v>
      </c>
      <c r="D7" s="685">
        <v>208698.65</v>
      </c>
      <c r="E7" s="685">
        <v>2838605972.91</v>
      </c>
      <c r="F7" s="685">
        <v>0</v>
      </c>
      <c r="G7" s="685">
        <v>0</v>
      </c>
      <c r="H7" s="681">
        <f>_xlfn.IFERROR(G7/SUM(E7:F7),0)</f>
        <v>0</v>
      </c>
    </row>
    <row r="8" spans="1:8" ht="15">
      <c r="A8" s="218">
        <v>2</v>
      </c>
      <c r="B8" s="212" t="s">
        <v>744</v>
      </c>
      <c r="C8" s="685">
        <v>76392860.78</v>
      </c>
      <c r="D8" s="685">
        <v>10570.38</v>
      </c>
      <c r="E8" s="685">
        <v>76392860.78</v>
      </c>
      <c r="F8" s="685">
        <v>0</v>
      </c>
      <c r="G8" s="685">
        <v>15278572.18</v>
      </c>
      <c r="H8" s="681">
        <f aca="true" t="shared" si="0" ref="H8:H23">_xlfn.IFERROR(G8/SUM(E8:F8),0)</f>
        <v>0.20000000031416548</v>
      </c>
    </row>
    <row r="9" spans="1:8" ht="15">
      <c r="A9" s="218">
        <v>3</v>
      </c>
      <c r="B9" s="212" t="s">
        <v>745</v>
      </c>
      <c r="C9" s="685">
        <v>0</v>
      </c>
      <c r="D9" s="685">
        <v>0</v>
      </c>
      <c r="E9" s="685">
        <v>0</v>
      </c>
      <c r="F9" s="685">
        <v>0</v>
      </c>
      <c r="G9" s="685">
        <v>0</v>
      </c>
      <c r="H9" s="681">
        <f t="shared" si="0"/>
        <v>0</v>
      </c>
    </row>
    <row r="10" spans="1:8" ht="15">
      <c r="A10" s="218">
        <v>4</v>
      </c>
      <c r="B10" s="212" t="s">
        <v>746</v>
      </c>
      <c r="C10" s="685">
        <v>0</v>
      </c>
      <c r="D10" s="685">
        <v>0</v>
      </c>
      <c r="E10" s="685">
        <v>8457854.51</v>
      </c>
      <c r="F10" s="685">
        <v>0</v>
      </c>
      <c r="G10" s="685">
        <v>0</v>
      </c>
      <c r="H10" s="681">
        <f t="shared" si="0"/>
        <v>0</v>
      </c>
    </row>
    <row r="11" spans="1:8" ht="15">
      <c r="A11" s="218">
        <v>5</v>
      </c>
      <c r="B11" s="212" t="s">
        <v>747</v>
      </c>
      <c r="C11" s="685">
        <v>0</v>
      </c>
      <c r="D11" s="685">
        <v>0</v>
      </c>
      <c r="E11" s="685">
        <v>0</v>
      </c>
      <c r="F11" s="685">
        <v>0</v>
      </c>
      <c r="G11" s="685">
        <v>0</v>
      </c>
      <c r="H11" s="681">
        <f t="shared" si="0"/>
        <v>0</v>
      </c>
    </row>
    <row r="12" spans="1:8" ht="15">
      <c r="A12" s="218">
        <v>6</v>
      </c>
      <c r="B12" s="212" t="s">
        <v>599</v>
      </c>
      <c r="C12" s="685">
        <v>39297095.06</v>
      </c>
      <c r="D12" s="685">
        <v>182258.65</v>
      </c>
      <c r="E12" s="685">
        <v>34319445.3</v>
      </c>
      <c r="F12" s="685">
        <v>129908.45</v>
      </c>
      <c r="G12" s="685">
        <v>6891229.408000001</v>
      </c>
      <c r="H12" s="681">
        <f t="shared" si="0"/>
        <v>0.20003943928846563</v>
      </c>
    </row>
    <row r="13" spans="1:8" ht="15">
      <c r="A13" s="218">
        <v>7</v>
      </c>
      <c r="B13" s="212" t="s">
        <v>605</v>
      </c>
      <c r="C13" s="685">
        <v>1211727893.5</v>
      </c>
      <c r="D13" s="685">
        <v>563676858.75</v>
      </c>
      <c r="E13" s="685">
        <v>1187593308.41</v>
      </c>
      <c r="F13" s="685">
        <v>85388663.561</v>
      </c>
      <c r="G13" s="685">
        <v>1086748956.67</v>
      </c>
      <c r="H13" s="681">
        <f t="shared" si="0"/>
        <v>0.853703336416737</v>
      </c>
    </row>
    <row r="14" spans="1:8" ht="15">
      <c r="A14" s="218">
        <v>8</v>
      </c>
      <c r="B14" s="212" t="s">
        <v>748</v>
      </c>
      <c r="C14" s="685">
        <v>368391198.45</v>
      </c>
      <c r="D14" s="685">
        <v>128108350.03</v>
      </c>
      <c r="E14" s="685">
        <v>351451838.86</v>
      </c>
      <c r="F14" s="685">
        <v>3639692.568</v>
      </c>
      <c r="G14" s="685">
        <v>239031273.98999998</v>
      </c>
      <c r="H14" s="681">
        <f t="shared" si="0"/>
        <v>0.6731539697067291</v>
      </c>
    </row>
    <row r="15" spans="1:8" ht="15">
      <c r="A15" s="218">
        <v>9</v>
      </c>
      <c r="B15" s="212" t="s">
        <v>749</v>
      </c>
      <c r="C15" s="685">
        <v>1454654546.6</v>
      </c>
      <c r="D15" s="685">
        <v>0</v>
      </c>
      <c r="E15" s="685">
        <v>1448416419.94</v>
      </c>
      <c r="F15" s="685">
        <v>0</v>
      </c>
      <c r="G15" s="685">
        <v>531754198.53</v>
      </c>
      <c r="H15" s="681">
        <f t="shared" si="0"/>
        <v>0.36712798281590014</v>
      </c>
    </row>
    <row r="16" spans="1:8" ht="15">
      <c r="A16" s="218">
        <v>10</v>
      </c>
      <c r="B16" s="212" t="s">
        <v>607</v>
      </c>
      <c r="C16" s="685">
        <v>6145070.64</v>
      </c>
      <c r="D16" s="685">
        <v>327244.39</v>
      </c>
      <c r="E16" s="685">
        <v>5934921.81</v>
      </c>
      <c r="F16" s="685">
        <v>52261.1</v>
      </c>
      <c r="G16" s="685">
        <v>8242374.59</v>
      </c>
      <c r="H16" s="681">
        <f t="shared" si="0"/>
        <v>1.3766699153675932</v>
      </c>
    </row>
    <row r="17" spans="1:8" ht="15">
      <c r="A17" s="218">
        <v>11</v>
      </c>
      <c r="B17" s="212" t="s">
        <v>750</v>
      </c>
      <c r="C17" s="685">
        <v>28388636.7</v>
      </c>
      <c r="D17" s="685">
        <v>0</v>
      </c>
      <c r="E17" s="685">
        <v>28388636.7</v>
      </c>
      <c r="F17" s="685">
        <v>0</v>
      </c>
      <c r="G17" s="685">
        <v>42582955.1</v>
      </c>
      <c r="H17" s="681">
        <f t="shared" si="0"/>
        <v>1.5000000017612682</v>
      </c>
    </row>
    <row r="18" spans="1:8" ht="15">
      <c r="A18" s="218">
        <v>12</v>
      </c>
      <c r="B18" s="212" t="s">
        <v>593</v>
      </c>
      <c r="C18" s="685">
        <v>1867283.38</v>
      </c>
      <c r="D18" s="685">
        <v>0</v>
      </c>
      <c r="E18" s="685">
        <v>1867283.38</v>
      </c>
      <c r="F18" s="685">
        <v>0</v>
      </c>
      <c r="G18" s="685">
        <v>186728.34</v>
      </c>
      <c r="H18" s="681">
        <f t="shared" si="0"/>
        <v>0.1000000010710747</v>
      </c>
    </row>
    <row r="19" spans="1:8" ht="15">
      <c r="A19" s="218">
        <v>13</v>
      </c>
      <c r="B19" s="212" t="s">
        <v>751</v>
      </c>
      <c r="C19" s="685">
        <v>0</v>
      </c>
      <c r="D19" s="685">
        <v>0</v>
      </c>
      <c r="E19" s="685">
        <v>0</v>
      </c>
      <c r="F19" s="685">
        <v>0</v>
      </c>
      <c r="G19" s="685">
        <v>0</v>
      </c>
      <c r="H19" s="681">
        <f t="shared" si="0"/>
        <v>0</v>
      </c>
    </row>
    <row r="20" spans="1:8" ht="15">
      <c r="A20" s="218">
        <v>14</v>
      </c>
      <c r="B20" s="212" t="s">
        <v>752</v>
      </c>
      <c r="C20" s="685">
        <v>0</v>
      </c>
      <c r="D20" s="685">
        <v>0</v>
      </c>
      <c r="E20" s="685">
        <v>0</v>
      </c>
      <c r="F20" s="685">
        <v>0</v>
      </c>
      <c r="G20" s="685">
        <v>0</v>
      </c>
      <c r="H20" s="681">
        <f t="shared" si="0"/>
        <v>0</v>
      </c>
    </row>
    <row r="21" spans="1:8" ht="15">
      <c r="A21" s="218">
        <v>15</v>
      </c>
      <c r="B21" s="212" t="s">
        <v>259</v>
      </c>
      <c r="C21" s="685">
        <v>0</v>
      </c>
      <c r="D21" s="685">
        <v>0</v>
      </c>
      <c r="E21" s="685">
        <v>0</v>
      </c>
      <c r="F21" s="685">
        <v>0</v>
      </c>
      <c r="G21" s="685">
        <v>0</v>
      </c>
      <c r="H21" s="681">
        <f t="shared" si="0"/>
        <v>0</v>
      </c>
    </row>
    <row r="22" spans="1:8" ht="15">
      <c r="A22" s="218">
        <v>16</v>
      </c>
      <c r="B22" s="212" t="s">
        <v>753</v>
      </c>
      <c r="C22" s="685">
        <v>36759430.95</v>
      </c>
      <c r="D22" s="685">
        <v>0</v>
      </c>
      <c r="E22" s="685">
        <v>36759430.95</v>
      </c>
      <c r="F22" s="685">
        <v>0</v>
      </c>
      <c r="G22" s="685">
        <v>35674835.99</v>
      </c>
      <c r="H22" s="681">
        <f t="shared" si="0"/>
        <v>0.9704947837338597</v>
      </c>
    </row>
    <row r="23" spans="1:8" ht="15">
      <c r="A23" s="221">
        <v>17</v>
      </c>
      <c r="B23" s="222" t="s">
        <v>754</v>
      </c>
      <c r="C23" s="685">
        <v>6028183425.09</v>
      </c>
      <c r="D23" s="685">
        <v>692513980.85</v>
      </c>
      <c r="E23" s="685">
        <v>6018187973.55</v>
      </c>
      <c r="F23" s="685">
        <v>89210525.679</v>
      </c>
      <c r="G23" s="685">
        <v>1966391124.798</v>
      </c>
      <c r="H23" s="681">
        <f t="shared" si="0"/>
        <v>0.3219686950255887</v>
      </c>
    </row>
    <row r="28" ht="15">
      <c r="D28" s="1">
        <v>0</v>
      </c>
    </row>
    <row r="29" ht="15">
      <c r="H29" s="1">
        <v>0</v>
      </c>
    </row>
  </sheetData>
  <mergeCells count="4">
    <mergeCell ref="B4:B6"/>
    <mergeCell ref="C4:D4"/>
    <mergeCell ref="E4:F4"/>
    <mergeCell ref="G4:H4"/>
  </mergeCells>
  <conditionalFormatting sqref="C7:G23">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58" r:id="rId1"/>
  <headerFooter>
    <oddHeader>&amp;CEN
Annex XIX</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FC58-112F-46D7-ADCD-425CE29E73DD}">
  <sheetPr>
    <pageSetUpPr fitToPage="1"/>
  </sheetPr>
  <dimension ref="A2:S31"/>
  <sheetViews>
    <sheetView workbookViewId="0" topLeftCell="A1">
      <selection activeCell="K17" sqref="K17"/>
    </sheetView>
  </sheetViews>
  <sheetFormatPr defaultColWidth="9.140625" defaultRowHeight="15"/>
  <cols>
    <col min="1" max="1" width="3.8515625" style="1" customWidth="1"/>
    <col min="2" max="2" width="38.140625" style="1" customWidth="1"/>
    <col min="3" max="3" width="13.140625" style="1" customWidth="1"/>
    <col min="4" max="5" width="3.57421875" style="1" bestFit="1" customWidth="1"/>
    <col min="6" max="6" width="10.57421875" style="1" bestFit="1" customWidth="1"/>
    <col min="7" max="7" width="11.57421875" style="1" bestFit="1" customWidth="1"/>
    <col min="8" max="8" width="12.421875" style="1" customWidth="1"/>
    <col min="9" max="9" width="12.28125" style="1" customWidth="1"/>
    <col min="10" max="10" width="4.57421875" style="1" bestFit="1" customWidth="1"/>
    <col min="11" max="11" width="11.57421875" style="1" bestFit="1" customWidth="1"/>
    <col min="12" max="12" width="12.28125" style="1" bestFit="1" customWidth="1"/>
    <col min="13" max="13" width="11.57421875" style="1" bestFit="1" customWidth="1"/>
    <col min="14" max="14" width="12.421875" style="1" bestFit="1" customWidth="1"/>
    <col min="15" max="15" width="5.57421875" style="1" bestFit="1" customWidth="1"/>
    <col min="16" max="16" width="6.57421875" style="1" bestFit="1" customWidth="1"/>
    <col min="17" max="17" width="7.00390625" style="1" bestFit="1" customWidth="1"/>
    <col min="18" max="18" width="16.00390625" style="1" customWidth="1"/>
    <col min="19" max="19" width="14.00390625" style="1" customWidth="1"/>
    <col min="20" max="16384" width="9.140625" style="1" customWidth="1"/>
  </cols>
  <sheetData>
    <row r="2" ht="18.75">
      <c r="B2" s="43" t="s">
        <v>724</v>
      </c>
    </row>
    <row r="5" spans="1:19" ht="15" customHeight="1">
      <c r="A5" s="213"/>
      <c r="B5" s="1223" t="s">
        <v>735</v>
      </c>
      <c r="C5" s="1225" t="s">
        <v>755</v>
      </c>
      <c r="D5" s="1228"/>
      <c r="E5" s="1228"/>
      <c r="F5" s="1228"/>
      <c r="G5" s="1228"/>
      <c r="H5" s="1228"/>
      <c r="I5" s="1228"/>
      <c r="J5" s="1228"/>
      <c r="K5" s="1228"/>
      <c r="L5" s="1228"/>
      <c r="M5" s="1228"/>
      <c r="N5" s="1228"/>
      <c r="O5" s="1228"/>
      <c r="P5" s="1228"/>
      <c r="Q5" s="1224"/>
      <c r="R5" s="1229" t="s">
        <v>45</v>
      </c>
      <c r="S5" s="1229" t="s">
        <v>756</v>
      </c>
    </row>
    <row r="6" spans="1:19" ht="15">
      <c r="A6" s="214"/>
      <c r="B6" s="1223"/>
      <c r="C6" s="223">
        <v>0</v>
      </c>
      <c r="D6" s="224">
        <v>0.02</v>
      </c>
      <c r="E6" s="223">
        <v>0.04</v>
      </c>
      <c r="F6" s="224">
        <v>0.1</v>
      </c>
      <c r="G6" s="224">
        <v>0.2</v>
      </c>
      <c r="H6" s="224">
        <v>0.35</v>
      </c>
      <c r="I6" s="224">
        <v>0.5</v>
      </c>
      <c r="J6" s="224">
        <v>0.7</v>
      </c>
      <c r="K6" s="224">
        <v>0.75</v>
      </c>
      <c r="L6" s="225">
        <v>1</v>
      </c>
      <c r="M6" s="225">
        <v>1.5</v>
      </c>
      <c r="N6" s="225">
        <v>2.5</v>
      </c>
      <c r="O6" s="225">
        <v>3.7</v>
      </c>
      <c r="P6" s="225">
        <v>12.5</v>
      </c>
      <c r="Q6" s="225" t="s">
        <v>757</v>
      </c>
      <c r="R6" s="1229"/>
      <c r="S6" s="1229"/>
    </row>
    <row r="7" spans="1:19" ht="15">
      <c r="A7" s="214"/>
      <c r="B7" s="1223"/>
      <c r="C7" s="217" t="s">
        <v>7</v>
      </c>
      <c r="D7" s="217" t="s">
        <v>8</v>
      </c>
      <c r="E7" s="217" t="s">
        <v>9</v>
      </c>
      <c r="F7" s="217" t="s">
        <v>46</v>
      </c>
      <c r="G7" s="217" t="s">
        <v>47</v>
      </c>
      <c r="H7" s="217" t="s">
        <v>156</v>
      </c>
      <c r="I7" s="217" t="s">
        <v>157</v>
      </c>
      <c r="J7" s="217" t="s">
        <v>158</v>
      </c>
      <c r="K7" s="217" t="s">
        <v>159</v>
      </c>
      <c r="L7" s="217" t="s">
        <v>160</v>
      </c>
      <c r="M7" s="217" t="s">
        <v>161</v>
      </c>
      <c r="N7" s="217" t="s">
        <v>162</v>
      </c>
      <c r="O7" s="217" t="s">
        <v>163</v>
      </c>
      <c r="P7" s="217" t="s">
        <v>758</v>
      </c>
      <c r="Q7" s="217" t="s">
        <v>759</v>
      </c>
      <c r="R7" s="226" t="s">
        <v>760</v>
      </c>
      <c r="S7" s="226" t="s">
        <v>761</v>
      </c>
    </row>
    <row r="8" spans="1:19" ht="15">
      <c r="A8" s="218">
        <v>1</v>
      </c>
      <c r="B8" s="44" t="s">
        <v>743</v>
      </c>
      <c r="C8" s="685">
        <v>2838605972.91</v>
      </c>
      <c r="D8" s="685">
        <v>0</v>
      </c>
      <c r="E8" s="685">
        <v>0</v>
      </c>
      <c r="F8" s="685">
        <v>0</v>
      </c>
      <c r="G8" s="685">
        <v>0</v>
      </c>
      <c r="H8" s="685">
        <v>0</v>
      </c>
      <c r="I8" s="685">
        <v>0</v>
      </c>
      <c r="J8" s="685">
        <v>0</v>
      </c>
      <c r="K8" s="685">
        <v>0</v>
      </c>
      <c r="L8" s="685">
        <v>0</v>
      </c>
      <c r="M8" s="685">
        <v>0</v>
      </c>
      <c r="N8" s="685">
        <v>0</v>
      </c>
      <c r="O8" s="685">
        <v>0</v>
      </c>
      <c r="P8" s="685">
        <v>0</v>
      </c>
      <c r="Q8" s="685">
        <v>0</v>
      </c>
      <c r="R8" s="693">
        <f>SUM(C8:Q8)</f>
        <v>2838605972.91</v>
      </c>
      <c r="S8" s="693">
        <f>R8</f>
        <v>2838605972.91</v>
      </c>
    </row>
    <row r="9" spans="1:19" ht="15">
      <c r="A9" s="218">
        <v>2</v>
      </c>
      <c r="B9" s="212" t="s">
        <v>744</v>
      </c>
      <c r="C9" s="685">
        <v>0</v>
      </c>
      <c r="D9" s="685">
        <v>0</v>
      </c>
      <c r="E9" s="685">
        <v>0</v>
      </c>
      <c r="F9" s="685">
        <v>0</v>
      </c>
      <c r="G9" s="685">
        <v>76392860.78</v>
      </c>
      <c r="H9" s="685">
        <v>0</v>
      </c>
      <c r="I9" s="685">
        <v>0</v>
      </c>
      <c r="J9" s="685">
        <v>0</v>
      </c>
      <c r="K9" s="685">
        <v>0</v>
      </c>
      <c r="L9" s="685">
        <v>0</v>
      </c>
      <c r="M9" s="685">
        <v>0</v>
      </c>
      <c r="N9" s="685">
        <v>0</v>
      </c>
      <c r="O9" s="685">
        <v>0</v>
      </c>
      <c r="P9" s="685">
        <v>0</v>
      </c>
      <c r="Q9" s="685">
        <v>0</v>
      </c>
      <c r="R9" s="693">
        <f aca="true" t="shared" si="0" ref="R9:R24">SUM(C9:Q9)</f>
        <v>76392860.78</v>
      </c>
      <c r="S9" s="693">
        <f aca="true" t="shared" si="1" ref="S9:S24">R9</f>
        <v>76392860.78</v>
      </c>
    </row>
    <row r="10" spans="1:19" ht="15">
      <c r="A10" s="218">
        <v>3</v>
      </c>
      <c r="B10" s="212" t="s">
        <v>745</v>
      </c>
      <c r="C10" s="685">
        <v>0</v>
      </c>
      <c r="D10" s="685">
        <v>0</v>
      </c>
      <c r="E10" s="685">
        <v>0</v>
      </c>
      <c r="F10" s="685">
        <v>0</v>
      </c>
      <c r="G10" s="685">
        <v>0</v>
      </c>
      <c r="H10" s="685">
        <v>0</v>
      </c>
      <c r="I10" s="685">
        <v>0</v>
      </c>
      <c r="J10" s="685">
        <v>0</v>
      </c>
      <c r="K10" s="685">
        <v>0</v>
      </c>
      <c r="L10" s="685">
        <v>0</v>
      </c>
      <c r="M10" s="685">
        <v>0</v>
      </c>
      <c r="N10" s="685">
        <v>0</v>
      </c>
      <c r="O10" s="685">
        <v>0</v>
      </c>
      <c r="P10" s="685">
        <v>0</v>
      </c>
      <c r="Q10" s="685">
        <v>0</v>
      </c>
      <c r="R10" s="693">
        <f t="shared" si="0"/>
        <v>0</v>
      </c>
      <c r="S10" s="693">
        <f t="shared" si="1"/>
        <v>0</v>
      </c>
    </row>
    <row r="11" spans="1:19" ht="15">
      <c r="A11" s="218">
        <v>4</v>
      </c>
      <c r="B11" s="212" t="s">
        <v>746</v>
      </c>
      <c r="C11" s="685">
        <v>8457854.51</v>
      </c>
      <c r="D11" s="685">
        <v>0</v>
      </c>
      <c r="E11" s="685">
        <v>0</v>
      </c>
      <c r="F11" s="685">
        <v>0</v>
      </c>
      <c r="G11" s="685">
        <v>0</v>
      </c>
      <c r="H11" s="685">
        <v>0</v>
      </c>
      <c r="I11" s="685">
        <v>0</v>
      </c>
      <c r="J11" s="685">
        <v>0</v>
      </c>
      <c r="K11" s="685">
        <v>0</v>
      </c>
      <c r="L11" s="685">
        <v>0</v>
      </c>
      <c r="M11" s="685">
        <v>0</v>
      </c>
      <c r="N11" s="685">
        <v>0</v>
      </c>
      <c r="O11" s="685">
        <v>0</v>
      </c>
      <c r="P11" s="685">
        <v>0</v>
      </c>
      <c r="Q11" s="685">
        <v>0</v>
      </c>
      <c r="R11" s="693">
        <f t="shared" si="0"/>
        <v>8457854.51</v>
      </c>
      <c r="S11" s="693">
        <f t="shared" si="1"/>
        <v>8457854.51</v>
      </c>
    </row>
    <row r="12" spans="1:19" ht="15">
      <c r="A12" s="218">
        <v>5</v>
      </c>
      <c r="B12" s="212" t="s">
        <v>747</v>
      </c>
      <c r="C12" s="685">
        <v>0</v>
      </c>
      <c r="D12" s="685">
        <v>0</v>
      </c>
      <c r="E12" s="685">
        <v>0</v>
      </c>
      <c r="F12" s="685">
        <v>0</v>
      </c>
      <c r="G12" s="685">
        <v>0</v>
      </c>
      <c r="H12" s="685">
        <v>0</v>
      </c>
      <c r="I12" s="685">
        <v>0</v>
      </c>
      <c r="J12" s="685">
        <v>0</v>
      </c>
      <c r="K12" s="685">
        <v>0</v>
      </c>
      <c r="L12" s="685">
        <v>0</v>
      </c>
      <c r="M12" s="685">
        <v>0</v>
      </c>
      <c r="N12" s="685">
        <v>0</v>
      </c>
      <c r="O12" s="685">
        <v>0</v>
      </c>
      <c r="P12" s="685">
        <v>0</v>
      </c>
      <c r="Q12" s="685">
        <v>0</v>
      </c>
      <c r="R12" s="693">
        <f t="shared" si="0"/>
        <v>0</v>
      </c>
      <c r="S12" s="693">
        <f t="shared" si="1"/>
        <v>0</v>
      </c>
    </row>
    <row r="13" spans="1:19" ht="15">
      <c r="A13" s="218">
        <v>6</v>
      </c>
      <c r="B13" s="212" t="s">
        <v>599</v>
      </c>
      <c r="C13" s="685">
        <v>0</v>
      </c>
      <c r="D13" s="685">
        <v>0</v>
      </c>
      <c r="E13" s="685">
        <v>0</v>
      </c>
      <c r="F13" s="685">
        <v>0</v>
      </c>
      <c r="G13" s="685">
        <v>44248885.18</v>
      </c>
      <c r="H13" s="685">
        <v>0</v>
      </c>
      <c r="I13" s="685">
        <v>4528.83</v>
      </c>
      <c r="J13" s="685">
        <v>0</v>
      </c>
      <c r="K13" s="685">
        <v>0</v>
      </c>
      <c r="L13" s="685">
        <v>0</v>
      </c>
      <c r="M13" s="685">
        <v>0</v>
      </c>
      <c r="N13" s="685">
        <v>0</v>
      </c>
      <c r="O13" s="685">
        <v>0</v>
      </c>
      <c r="P13" s="685">
        <v>0</v>
      </c>
      <c r="Q13" s="685">
        <v>0</v>
      </c>
      <c r="R13" s="693">
        <f t="shared" si="0"/>
        <v>44253414.01</v>
      </c>
      <c r="S13" s="693">
        <f t="shared" si="1"/>
        <v>44253414.01</v>
      </c>
    </row>
    <row r="14" spans="1:19" ht="15">
      <c r="A14" s="218">
        <v>7</v>
      </c>
      <c r="B14" s="212" t="s">
        <v>605</v>
      </c>
      <c r="C14" s="685">
        <v>0</v>
      </c>
      <c r="D14" s="685">
        <v>0</v>
      </c>
      <c r="E14" s="685">
        <v>0</v>
      </c>
      <c r="F14" s="685">
        <v>0</v>
      </c>
      <c r="G14" s="685">
        <v>0</v>
      </c>
      <c r="H14" s="685">
        <v>0</v>
      </c>
      <c r="I14" s="685">
        <v>0</v>
      </c>
      <c r="J14" s="685">
        <v>0</v>
      </c>
      <c r="K14" s="685">
        <v>0</v>
      </c>
      <c r="L14" s="685">
        <v>1272981971.9710002</v>
      </c>
      <c r="M14" s="685">
        <v>0</v>
      </c>
      <c r="N14" s="685">
        <v>0</v>
      </c>
      <c r="O14" s="685">
        <v>0</v>
      </c>
      <c r="P14" s="685">
        <v>0</v>
      </c>
      <c r="Q14" s="685">
        <v>0</v>
      </c>
      <c r="R14" s="693">
        <f t="shared" si="0"/>
        <v>1272981971.9710002</v>
      </c>
      <c r="S14" s="693">
        <f t="shared" si="1"/>
        <v>1272981971.9710002</v>
      </c>
    </row>
    <row r="15" spans="1:19" ht="15">
      <c r="A15" s="218">
        <v>8</v>
      </c>
      <c r="B15" s="212" t="s">
        <v>603</v>
      </c>
      <c r="C15" s="685">
        <v>0</v>
      </c>
      <c r="D15" s="685">
        <v>0</v>
      </c>
      <c r="E15" s="685">
        <v>0</v>
      </c>
      <c r="F15" s="685">
        <v>0</v>
      </c>
      <c r="G15" s="685">
        <v>0</v>
      </c>
      <c r="H15" s="685">
        <v>0</v>
      </c>
      <c r="I15" s="685">
        <v>0</v>
      </c>
      <c r="J15" s="685">
        <v>0</v>
      </c>
      <c r="K15" s="685">
        <v>355091531.42800003</v>
      </c>
      <c r="L15" s="685">
        <v>0</v>
      </c>
      <c r="M15" s="685">
        <v>0</v>
      </c>
      <c r="N15" s="685">
        <v>0</v>
      </c>
      <c r="O15" s="685">
        <v>0</v>
      </c>
      <c r="P15" s="685">
        <v>0</v>
      </c>
      <c r="Q15" s="685">
        <v>0</v>
      </c>
      <c r="R15" s="693">
        <f t="shared" si="0"/>
        <v>355091531.42800003</v>
      </c>
      <c r="S15" s="693">
        <f t="shared" si="1"/>
        <v>355091531.42800003</v>
      </c>
    </row>
    <row r="16" spans="1:19" ht="30">
      <c r="A16" s="218">
        <v>9</v>
      </c>
      <c r="B16" s="212" t="s">
        <v>762</v>
      </c>
      <c r="C16" s="685">
        <v>0</v>
      </c>
      <c r="D16" s="685">
        <v>0</v>
      </c>
      <c r="E16" s="685">
        <v>0</v>
      </c>
      <c r="F16" s="685">
        <v>0</v>
      </c>
      <c r="G16" s="685">
        <v>0</v>
      </c>
      <c r="H16" s="685">
        <v>1077792154.26</v>
      </c>
      <c r="I16" s="685">
        <v>370624265.68</v>
      </c>
      <c r="J16" s="685">
        <v>0</v>
      </c>
      <c r="K16" s="685">
        <v>0</v>
      </c>
      <c r="L16" s="685">
        <v>0</v>
      </c>
      <c r="M16" s="685">
        <v>0</v>
      </c>
      <c r="N16" s="685">
        <v>0</v>
      </c>
      <c r="O16" s="685">
        <v>0</v>
      </c>
      <c r="P16" s="685">
        <v>0</v>
      </c>
      <c r="Q16" s="685">
        <v>0</v>
      </c>
      <c r="R16" s="693">
        <f t="shared" si="0"/>
        <v>1448416419.94</v>
      </c>
      <c r="S16" s="693">
        <f t="shared" si="1"/>
        <v>1448416419.94</v>
      </c>
    </row>
    <row r="17" spans="1:19" ht="15">
      <c r="A17" s="218">
        <v>10</v>
      </c>
      <c r="B17" s="212" t="s">
        <v>607</v>
      </c>
      <c r="C17" s="685">
        <v>0</v>
      </c>
      <c r="D17" s="685">
        <v>0</v>
      </c>
      <c r="E17" s="685">
        <v>0</v>
      </c>
      <c r="F17" s="685">
        <v>0</v>
      </c>
      <c r="G17" s="685">
        <v>0</v>
      </c>
      <c r="H17" s="685">
        <v>0</v>
      </c>
      <c r="I17" s="685">
        <v>0</v>
      </c>
      <c r="J17" s="685">
        <v>0</v>
      </c>
      <c r="K17" s="685">
        <v>0</v>
      </c>
      <c r="L17" s="685">
        <v>1476802.99</v>
      </c>
      <c r="M17" s="685">
        <v>4510379.92</v>
      </c>
      <c r="N17" s="685">
        <v>0</v>
      </c>
      <c r="O17" s="685">
        <v>0</v>
      </c>
      <c r="P17" s="685">
        <v>0</v>
      </c>
      <c r="Q17" s="685">
        <v>0</v>
      </c>
      <c r="R17" s="693">
        <f t="shared" si="0"/>
        <v>5987182.91</v>
      </c>
      <c r="S17" s="693">
        <f t="shared" si="1"/>
        <v>5987182.91</v>
      </c>
    </row>
    <row r="18" spans="1:19" ht="30">
      <c r="A18" s="218">
        <v>11</v>
      </c>
      <c r="B18" s="212" t="s">
        <v>750</v>
      </c>
      <c r="C18" s="685">
        <v>0</v>
      </c>
      <c r="D18" s="685">
        <v>0</v>
      </c>
      <c r="E18" s="685">
        <v>0</v>
      </c>
      <c r="F18" s="685">
        <v>0</v>
      </c>
      <c r="G18" s="685">
        <v>0</v>
      </c>
      <c r="H18" s="685">
        <v>0</v>
      </c>
      <c r="I18" s="685">
        <v>0</v>
      </c>
      <c r="J18" s="685">
        <v>0</v>
      </c>
      <c r="K18" s="685">
        <v>0</v>
      </c>
      <c r="L18" s="685">
        <v>0</v>
      </c>
      <c r="M18" s="685">
        <v>28388636.7</v>
      </c>
      <c r="N18" s="685">
        <v>0</v>
      </c>
      <c r="O18" s="685">
        <v>0</v>
      </c>
      <c r="P18" s="685">
        <v>0</v>
      </c>
      <c r="Q18" s="685">
        <v>0</v>
      </c>
      <c r="R18" s="693">
        <f t="shared" si="0"/>
        <v>28388636.7</v>
      </c>
      <c r="S18" s="693">
        <f t="shared" si="1"/>
        <v>28388636.7</v>
      </c>
    </row>
    <row r="19" spans="1:19" ht="15">
      <c r="A19" s="218">
        <v>12</v>
      </c>
      <c r="B19" s="212" t="s">
        <v>593</v>
      </c>
      <c r="C19" s="685">
        <v>0</v>
      </c>
      <c r="D19" s="685">
        <v>0</v>
      </c>
      <c r="E19" s="685">
        <v>0</v>
      </c>
      <c r="F19" s="685">
        <v>1867283.38</v>
      </c>
      <c r="G19" s="685">
        <v>0</v>
      </c>
      <c r="H19" s="685">
        <v>0</v>
      </c>
      <c r="I19" s="685">
        <v>0</v>
      </c>
      <c r="J19" s="685">
        <v>0</v>
      </c>
      <c r="K19" s="685">
        <v>0</v>
      </c>
      <c r="L19" s="685">
        <v>0</v>
      </c>
      <c r="M19" s="685">
        <v>0</v>
      </c>
      <c r="N19" s="685">
        <v>0</v>
      </c>
      <c r="O19" s="685">
        <v>0</v>
      </c>
      <c r="P19" s="685">
        <v>0</v>
      </c>
      <c r="Q19" s="685">
        <v>0</v>
      </c>
      <c r="R19" s="693">
        <f t="shared" si="0"/>
        <v>1867283.38</v>
      </c>
      <c r="S19" s="693">
        <f t="shared" si="1"/>
        <v>1867283.38</v>
      </c>
    </row>
    <row r="20" spans="1:19" ht="30">
      <c r="A20" s="218">
        <v>13</v>
      </c>
      <c r="B20" s="212" t="s">
        <v>763</v>
      </c>
      <c r="C20" s="685">
        <v>0</v>
      </c>
      <c r="D20" s="685">
        <v>0</v>
      </c>
      <c r="E20" s="685">
        <v>0</v>
      </c>
      <c r="F20" s="685">
        <v>0</v>
      </c>
      <c r="G20" s="685">
        <v>0</v>
      </c>
      <c r="H20" s="685">
        <v>0</v>
      </c>
      <c r="I20" s="685">
        <v>0</v>
      </c>
      <c r="J20" s="685">
        <v>0</v>
      </c>
      <c r="K20" s="685">
        <v>0</v>
      </c>
      <c r="L20" s="685">
        <v>0</v>
      </c>
      <c r="M20" s="685">
        <v>0</v>
      </c>
      <c r="N20" s="685">
        <v>0</v>
      </c>
      <c r="O20" s="685">
        <v>0</v>
      </c>
      <c r="P20" s="685">
        <v>0</v>
      </c>
      <c r="Q20" s="685">
        <v>0</v>
      </c>
      <c r="R20" s="693">
        <f t="shared" si="0"/>
        <v>0</v>
      </c>
      <c r="S20" s="693">
        <f t="shared" si="1"/>
        <v>0</v>
      </c>
    </row>
    <row r="21" spans="1:19" ht="30">
      <c r="A21" s="218">
        <v>14</v>
      </c>
      <c r="B21" s="212" t="s">
        <v>764</v>
      </c>
      <c r="C21" s="685">
        <v>0</v>
      </c>
      <c r="D21" s="685">
        <v>0</v>
      </c>
      <c r="E21" s="685">
        <v>0</v>
      </c>
      <c r="F21" s="685">
        <v>0</v>
      </c>
      <c r="G21" s="685">
        <v>0</v>
      </c>
      <c r="H21" s="685">
        <v>0</v>
      </c>
      <c r="I21" s="685">
        <v>0</v>
      </c>
      <c r="J21" s="685">
        <v>0</v>
      </c>
      <c r="K21" s="685">
        <v>0</v>
      </c>
      <c r="L21" s="685">
        <v>0</v>
      </c>
      <c r="M21" s="685">
        <v>0</v>
      </c>
      <c r="N21" s="685">
        <v>0</v>
      </c>
      <c r="O21" s="685">
        <v>0</v>
      </c>
      <c r="P21" s="685">
        <v>0</v>
      </c>
      <c r="Q21" s="685">
        <v>0</v>
      </c>
      <c r="R21" s="693">
        <f t="shared" si="0"/>
        <v>0</v>
      </c>
      <c r="S21" s="693">
        <f t="shared" si="1"/>
        <v>0</v>
      </c>
    </row>
    <row r="22" spans="1:19" ht="15">
      <c r="A22" s="218">
        <v>15</v>
      </c>
      <c r="B22" s="212" t="s">
        <v>765</v>
      </c>
      <c r="C22" s="685">
        <v>0</v>
      </c>
      <c r="D22" s="685">
        <v>0</v>
      </c>
      <c r="E22" s="685">
        <v>0</v>
      </c>
      <c r="F22" s="685">
        <v>0</v>
      </c>
      <c r="G22" s="685">
        <v>0</v>
      </c>
      <c r="H22" s="685">
        <v>0</v>
      </c>
      <c r="I22" s="685">
        <v>0</v>
      </c>
      <c r="J22" s="685">
        <v>0</v>
      </c>
      <c r="K22" s="685">
        <v>0</v>
      </c>
      <c r="L22" s="685">
        <v>0</v>
      </c>
      <c r="M22" s="685">
        <v>0</v>
      </c>
      <c r="N22" s="685">
        <v>0</v>
      </c>
      <c r="O22" s="685">
        <v>0</v>
      </c>
      <c r="P22" s="685">
        <v>0</v>
      </c>
      <c r="Q22" s="685">
        <v>0</v>
      </c>
      <c r="R22" s="693">
        <f t="shared" si="0"/>
        <v>0</v>
      </c>
      <c r="S22" s="693">
        <f t="shared" si="1"/>
        <v>0</v>
      </c>
    </row>
    <row r="23" spans="1:19" ht="15">
      <c r="A23" s="218">
        <v>16</v>
      </c>
      <c r="B23" s="212" t="s">
        <v>753</v>
      </c>
      <c r="C23" s="685">
        <v>2137.54</v>
      </c>
      <c r="D23" s="685">
        <v>0</v>
      </c>
      <c r="E23" s="685">
        <v>0</v>
      </c>
      <c r="F23" s="685">
        <v>0</v>
      </c>
      <c r="G23" s="685">
        <v>1353071.78</v>
      </c>
      <c r="H23" s="685">
        <v>0</v>
      </c>
      <c r="I23" s="685">
        <v>0</v>
      </c>
      <c r="J23" s="685">
        <v>0</v>
      </c>
      <c r="K23" s="685">
        <v>0</v>
      </c>
      <c r="L23" s="685">
        <v>35404221.63</v>
      </c>
      <c r="M23" s="685">
        <v>0</v>
      </c>
      <c r="N23" s="685">
        <v>0</v>
      </c>
      <c r="O23" s="685">
        <v>0</v>
      </c>
      <c r="P23" s="685">
        <v>0</v>
      </c>
      <c r="Q23" s="685">
        <v>0</v>
      </c>
      <c r="R23" s="693">
        <f t="shared" si="0"/>
        <v>36759430.95</v>
      </c>
      <c r="S23" s="693">
        <f t="shared" si="1"/>
        <v>36759430.95</v>
      </c>
    </row>
    <row r="24" spans="1:19" ht="15">
      <c r="A24" s="221">
        <v>17</v>
      </c>
      <c r="B24" s="222" t="s">
        <v>754</v>
      </c>
      <c r="C24" s="685">
        <v>2847065964.96</v>
      </c>
      <c r="D24" s="685">
        <v>0</v>
      </c>
      <c r="E24" s="685">
        <v>0</v>
      </c>
      <c r="F24" s="685">
        <v>1867283.38</v>
      </c>
      <c r="G24" s="685">
        <v>121994817.74</v>
      </c>
      <c r="H24" s="685">
        <v>1077792154.26</v>
      </c>
      <c r="I24" s="685">
        <v>370628794.51</v>
      </c>
      <c r="J24" s="685">
        <v>0</v>
      </c>
      <c r="K24" s="685">
        <v>355091531.42800003</v>
      </c>
      <c r="L24" s="685">
        <v>1309862996.591</v>
      </c>
      <c r="M24" s="685">
        <v>32899016.62</v>
      </c>
      <c r="N24" s="685">
        <v>0</v>
      </c>
      <c r="O24" s="685">
        <v>0</v>
      </c>
      <c r="P24" s="685">
        <v>0</v>
      </c>
      <c r="Q24" s="685">
        <v>0</v>
      </c>
      <c r="R24" s="693">
        <f t="shared" si="0"/>
        <v>6117202559.489001</v>
      </c>
      <c r="S24" s="693">
        <f t="shared" si="1"/>
        <v>6117202559.489001</v>
      </c>
    </row>
    <row r="31" ht="15">
      <c r="N31" s="680"/>
    </row>
  </sheetData>
  <mergeCells count="4">
    <mergeCell ref="B5:B7"/>
    <mergeCell ref="C5:Q5"/>
    <mergeCell ref="R5:R6"/>
    <mergeCell ref="S5:S6"/>
  </mergeCells>
  <conditionalFormatting sqref="C8:Q24">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&amp;CEN
Annex 23</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61B09-798F-4FEE-ABAE-FC2ED8762E68}">
  <sheetPr>
    <pageSetUpPr fitToPage="1"/>
  </sheetPr>
  <dimension ref="A1:C10"/>
  <sheetViews>
    <sheetView workbookViewId="0" topLeftCell="A1"/>
  </sheetViews>
  <sheetFormatPr defaultColWidth="9.140625" defaultRowHeight="15"/>
  <cols>
    <col min="1" max="1" width="15.00390625" style="1" customWidth="1"/>
    <col min="2" max="2" width="12.421875" style="1" bestFit="1" customWidth="1"/>
    <col min="3" max="3" width="73.57421875" style="1" customWidth="1"/>
    <col min="4" max="16384" width="9.140625" style="1" customWidth="1"/>
  </cols>
  <sheetData>
    <row r="1" spans="1:3" ht="18">
      <c r="A1" s="314" t="s">
        <v>977</v>
      </c>
      <c r="B1" s="336"/>
      <c r="C1" s="336"/>
    </row>
    <row r="2" spans="1:3" ht="21">
      <c r="A2" s="1" t="s">
        <v>121</v>
      </c>
      <c r="B2" s="209"/>
      <c r="C2" s="210"/>
    </row>
    <row r="3" spans="2:3" ht="21">
      <c r="B3" s="209"/>
      <c r="C3" s="210"/>
    </row>
    <row r="4" spans="2:3" ht="21">
      <c r="B4" s="209"/>
      <c r="C4" s="210"/>
    </row>
    <row r="5" spans="1:3" ht="15">
      <c r="A5" s="15" t="s">
        <v>122</v>
      </c>
      <c r="B5" s="15" t="s">
        <v>114</v>
      </c>
      <c r="C5" s="337" t="s">
        <v>115</v>
      </c>
    </row>
    <row r="6" spans="1:3" ht="30">
      <c r="A6" s="15" t="s">
        <v>985</v>
      </c>
      <c r="B6" s="15" t="s">
        <v>117</v>
      </c>
      <c r="C6" s="337" t="s">
        <v>986</v>
      </c>
    </row>
    <row r="7" spans="1:3" ht="165">
      <c r="A7" s="15" t="s">
        <v>987</v>
      </c>
      <c r="B7" s="15" t="s">
        <v>118</v>
      </c>
      <c r="C7" s="211" t="s">
        <v>988</v>
      </c>
    </row>
    <row r="8" spans="1:3" ht="60">
      <c r="A8" s="15" t="s">
        <v>989</v>
      </c>
      <c r="B8" s="15" t="s">
        <v>962</v>
      </c>
      <c r="C8" s="337" t="s">
        <v>990</v>
      </c>
    </row>
    <row r="9" spans="1:3" ht="75">
      <c r="A9" s="15" t="s">
        <v>991</v>
      </c>
      <c r="B9" s="15" t="s">
        <v>133</v>
      </c>
      <c r="C9" s="211" t="s">
        <v>992</v>
      </c>
    </row>
    <row r="10" spans="1:3" ht="240">
      <c r="A10" s="15" t="s">
        <v>993</v>
      </c>
      <c r="B10" s="15" t="s">
        <v>135</v>
      </c>
      <c r="C10" s="211" t="s">
        <v>994</v>
      </c>
    </row>
  </sheetData>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r:id="rId1"/>
  <headerFooter>
    <oddHeader>&amp;CEN
Annex XXI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1B969-42D0-4FDC-A29D-839DE0896A7F}">
  <sheetPr>
    <pageSetUpPr fitToPage="1"/>
  </sheetPr>
  <dimension ref="A1:N50"/>
  <sheetViews>
    <sheetView workbookViewId="0" topLeftCell="A1"/>
  </sheetViews>
  <sheetFormatPr defaultColWidth="9.140625" defaultRowHeight="15"/>
  <cols>
    <col min="1" max="1" width="16.00390625" style="1" customWidth="1"/>
    <col min="2" max="2" width="20.00390625" style="1" customWidth="1"/>
    <col min="3" max="4" width="13.57421875" style="1" customWidth="1"/>
    <col min="5" max="5" width="15.140625" style="1" customWidth="1"/>
    <col min="6" max="6" width="19.421875" style="1" customWidth="1"/>
    <col min="7" max="7" width="14.140625" style="1" customWidth="1"/>
    <col min="8" max="8" width="11.421875" style="1" customWidth="1"/>
    <col min="9" max="9" width="14.421875" style="1" customWidth="1"/>
    <col min="10" max="10" width="17.57421875" style="1" customWidth="1"/>
    <col min="11" max="11" width="15.140625" style="1" customWidth="1"/>
    <col min="12" max="13" width="15.57421875" style="1" customWidth="1"/>
    <col min="14" max="14" width="12.57421875" style="1" customWidth="1"/>
    <col min="15" max="16384" width="9.140625" style="1" customWidth="1"/>
  </cols>
  <sheetData>
    <row r="1" spans="1:13" ht="18">
      <c r="A1" s="338" t="s">
        <v>978</v>
      </c>
      <c r="M1" s="339"/>
    </row>
    <row r="3" ht="15">
      <c r="A3" s="4"/>
    </row>
    <row r="4" spans="1:14" ht="75">
      <c r="A4" s="1232" t="s">
        <v>995</v>
      </c>
      <c r="B4" s="216" t="s">
        <v>996</v>
      </c>
      <c r="C4" s="216" t="s">
        <v>997</v>
      </c>
      <c r="D4" s="216" t="s">
        <v>998</v>
      </c>
      <c r="E4" s="9" t="s">
        <v>999</v>
      </c>
      <c r="F4" s="9" t="s">
        <v>1000</v>
      </c>
      <c r="G4" s="9" t="s">
        <v>1001</v>
      </c>
      <c r="H4" s="9" t="s">
        <v>1002</v>
      </c>
      <c r="I4" s="9" t="s">
        <v>1003</v>
      </c>
      <c r="J4" s="9" t="s">
        <v>1004</v>
      </c>
      <c r="K4" s="216" t="s">
        <v>1005</v>
      </c>
      <c r="L4" s="216" t="s">
        <v>1006</v>
      </c>
      <c r="M4" s="216" t="s">
        <v>1007</v>
      </c>
      <c r="N4" s="216" t="s">
        <v>1008</v>
      </c>
    </row>
    <row r="5" spans="1:14" ht="15">
      <c r="A5" s="1233"/>
      <c r="B5" s="41" t="s">
        <v>7</v>
      </c>
      <c r="C5" s="41" t="s">
        <v>8</v>
      </c>
      <c r="D5" s="41" t="s">
        <v>9</v>
      </c>
      <c r="E5" s="41" t="s">
        <v>46</v>
      </c>
      <c r="F5" s="41" t="s">
        <v>47</v>
      </c>
      <c r="G5" s="41" t="s">
        <v>156</v>
      </c>
      <c r="H5" s="41" t="s">
        <v>157</v>
      </c>
      <c r="I5" s="41" t="s">
        <v>158</v>
      </c>
      <c r="J5" s="41" t="s">
        <v>159</v>
      </c>
      <c r="K5" s="41" t="s">
        <v>160</v>
      </c>
      <c r="L5" s="41" t="s">
        <v>161</v>
      </c>
      <c r="M5" s="41" t="s">
        <v>162</v>
      </c>
      <c r="N5" s="41" t="s">
        <v>163</v>
      </c>
    </row>
    <row r="6" spans="1:14" ht="15">
      <c r="A6" s="340" t="s">
        <v>1009</v>
      </c>
      <c r="B6" s="341"/>
      <c r="C6" s="219"/>
      <c r="D6" s="220"/>
      <c r="E6" s="220"/>
      <c r="F6" s="220"/>
      <c r="G6" s="220"/>
      <c r="H6" s="220"/>
      <c r="I6" s="220"/>
      <c r="J6" s="220"/>
      <c r="K6" s="220"/>
      <c r="L6" s="220"/>
      <c r="M6" s="220"/>
      <c r="N6" s="220"/>
    </row>
    <row r="7" spans="1:14" ht="15">
      <c r="A7" s="342"/>
      <c r="B7" s="343" t="s">
        <v>1010</v>
      </c>
      <c r="C7" s="219"/>
      <c r="D7" s="220"/>
      <c r="E7" s="220"/>
      <c r="F7" s="220"/>
      <c r="G7" s="220"/>
      <c r="H7" s="220"/>
      <c r="I7" s="220"/>
      <c r="J7" s="220"/>
      <c r="K7" s="220"/>
      <c r="L7" s="220"/>
      <c r="M7" s="220"/>
      <c r="N7" s="220"/>
    </row>
    <row r="8" spans="1:14" ht="15">
      <c r="A8" s="344"/>
      <c r="B8" s="345" t="s">
        <v>1011</v>
      </c>
      <c r="C8" s="219"/>
      <c r="D8" s="220"/>
      <c r="E8" s="220"/>
      <c r="F8" s="220"/>
      <c r="G8" s="220"/>
      <c r="H8" s="220"/>
      <c r="I8" s="220"/>
      <c r="J8" s="220"/>
      <c r="K8" s="220"/>
      <c r="L8" s="220"/>
      <c r="M8" s="220"/>
      <c r="N8" s="220"/>
    </row>
    <row r="9" spans="1:14" ht="15">
      <c r="A9" s="344"/>
      <c r="B9" s="345" t="s">
        <v>1012</v>
      </c>
      <c r="C9" s="219"/>
      <c r="D9" s="220"/>
      <c r="E9" s="220"/>
      <c r="F9" s="220"/>
      <c r="G9" s="220"/>
      <c r="H9" s="220"/>
      <c r="I9" s="220"/>
      <c r="J9" s="220"/>
      <c r="K9" s="220"/>
      <c r="L9" s="220"/>
      <c r="M9" s="220"/>
      <c r="N9" s="220"/>
    </row>
    <row r="10" spans="1:14" ht="15">
      <c r="A10" s="344"/>
      <c r="B10" s="343" t="s">
        <v>1013</v>
      </c>
      <c r="C10" s="219"/>
      <c r="D10" s="220"/>
      <c r="E10" s="220"/>
      <c r="F10" s="220"/>
      <c r="G10" s="220"/>
      <c r="H10" s="220"/>
      <c r="I10" s="220"/>
      <c r="J10" s="220"/>
      <c r="K10" s="220"/>
      <c r="L10" s="220"/>
      <c r="M10" s="220"/>
      <c r="N10" s="220"/>
    </row>
    <row r="11" spans="1:14" ht="15">
      <c r="A11" s="344"/>
      <c r="B11" s="343" t="s">
        <v>1014</v>
      </c>
      <c r="C11" s="219"/>
      <c r="D11" s="220"/>
      <c r="E11" s="220"/>
      <c r="F11" s="220"/>
      <c r="G11" s="220"/>
      <c r="H11" s="220"/>
      <c r="I11" s="220"/>
      <c r="J11" s="220"/>
      <c r="K11" s="220"/>
      <c r="L11" s="220"/>
      <c r="M11" s="220"/>
      <c r="N11" s="220"/>
    </row>
    <row r="12" spans="1:14" ht="15">
      <c r="A12" s="344"/>
      <c r="B12" s="343" t="s">
        <v>1015</v>
      </c>
      <c r="C12" s="219"/>
      <c r="D12" s="220"/>
      <c r="E12" s="220"/>
      <c r="F12" s="220"/>
      <c r="G12" s="220"/>
      <c r="H12" s="220"/>
      <c r="I12" s="220"/>
      <c r="J12" s="220"/>
      <c r="K12" s="220"/>
      <c r="L12" s="220"/>
      <c r="M12" s="220"/>
      <c r="N12" s="220"/>
    </row>
    <row r="13" spans="1:14" ht="15">
      <c r="A13" s="344"/>
      <c r="B13" s="343" t="s">
        <v>1016</v>
      </c>
      <c r="C13" s="219"/>
      <c r="D13" s="220"/>
      <c r="E13" s="220"/>
      <c r="F13" s="220"/>
      <c r="G13" s="220"/>
      <c r="H13" s="220"/>
      <c r="I13" s="220"/>
      <c r="J13" s="220"/>
      <c r="K13" s="220"/>
      <c r="L13" s="220"/>
      <c r="M13" s="220"/>
      <c r="N13" s="220"/>
    </row>
    <row r="14" spans="1:14" ht="15">
      <c r="A14" s="344"/>
      <c r="B14" s="345" t="s">
        <v>1017</v>
      </c>
      <c r="C14" s="219"/>
      <c r="D14" s="220"/>
      <c r="E14" s="220"/>
      <c r="F14" s="220"/>
      <c r="G14" s="220"/>
      <c r="H14" s="220"/>
      <c r="I14" s="220"/>
      <c r="J14" s="220"/>
      <c r="K14" s="220"/>
      <c r="L14" s="220"/>
      <c r="M14" s="220"/>
      <c r="N14" s="220"/>
    </row>
    <row r="15" spans="1:14" ht="15">
      <c r="A15" s="344"/>
      <c r="B15" s="345" t="s">
        <v>1018</v>
      </c>
      <c r="C15" s="219"/>
      <c r="D15" s="220"/>
      <c r="E15" s="220"/>
      <c r="F15" s="220"/>
      <c r="G15" s="220"/>
      <c r="H15" s="220"/>
      <c r="I15" s="220"/>
      <c r="J15" s="220"/>
      <c r="K15" s="220"/>
      <c r="L15" s="220"/>
      <c r="M15" s="220"/>
      <c r="N15" s="220"/>
    </row>
    <row r="16" spans="1:14" ht="15">
      <c r="A16" s="344"/>
      <c r="B16" s="343" t="s">
        <v>1019</v>
      </c>
      <c r="C16" s="219"/>
      <c r="D16" s="220"/>
      <c r="E16" s="220"/>
      <c r="F16" s="220"/>
      <c r="G16" s="220"/>
      <c r="H16" s="220"/>
      <c r="I16" s="220"/>
      <c r="J16" s="220"/>
      <c r="K16" s="220"/>
      <c r="L16" s="220"/>
      <c r="M16" s="220"/>
      <c r="N16" s="220"/>
    </row>
    <row r="17" spans="1:14" ht="15">
      <c r="A17" s="344"/>
      <c r="B17" s="345" t="s">
        <v>1020</v>
      </c>
      <c r="C17" s="219"/>
      <c r="D17" s="220"/>
      <c r="E17" s="220"/>
      <c r="F17" s="220"/>
      <c r="G17" s="220"/>
      <c r="H17" s="220"/>
      <c r="I17" s="220"/>
      <c r="J17" s="220"/>
      <c r="K17" s="220"/>
      <c r="L17" s="220"/>
      <c r="M17" s="220"/>
      <c r="N17" s="220"/>
    </row>
    <row r="18" spans="1:14" ht="15">
      <c r="A18" s="344"/>
      <c r="B18" s="345" t="s">
        <v>1021</v>
      </c>
      <c r="C18" s="219"/>
      <c r="D18" s="220"/>
      <c r="E18" s="220"/>
      <c r="F18" s="220"/>
      <c r="G18" s="220"/>
      <c r="H18" s="220"/>
      <c r="I18" s="220"/>
      <c r="J18" s="220"/>
      <c r="K18" s="220"/>
      <c r="L18" s="220"/>
      <c r="M18" s="220"/>
      <c r="N18" s="220"/>
    </row>
    <row r="19" spans="1:14" ht="15">
      <c r="A19" s="344"/>
      <c r="B19" s="343" t="s">
        <v>1022</v>
      </c>
      <c r="C19" s="219"/>
      <c r="D19" s="220"/>
      <c r="E19" s="220"/>
      <c r="F19" s="220"/>
      <c r="G19" s="220"/>
      <c r="H19" s="220"/>
      <c r="I19" s="220"/>
      <c r="J19" s="220"/>
      <c r="K19" s="220"/>
      <c r="L19" s="220"/>
      <c r="M19" s="220"/>
      <c r="N19" s="220"/>
    </row>
    <row r="20" spans="1:14" ht="15">
      <c r="A20" s="344"/>
      <c r="B20" s="345" t="s">
        <v>1023</v>
      </c>
      <c r="C20" s="219"/>
      <c r="D20" s="220"/>
      <c r="E20" s="220"/>
      <c r="F20" s="220"/>
      <c r="G20" s="220"/>
      <c r="H20" s="220"/>
      <c r="I20" s="220"/>
      <c r="J20" s="220"/>
      <c r="K20" s="220"/>
      <c r="L20" s="220"/>
      <c r="M20" s="220"/>
      <c r="N20" s="220"/>
    </row>
    <row r="21" spans="1:14" ht="15">
      <c r="A21" s="344"/>
      <c r="B21" s="345" t="s">
        <v>1024</v>
      </c>
      <c r="C21" s="219"/>
      <c r="D21" s="220"/>
      <c r="E21" s="220"/>
      <c r="F21" s="220"/>
      <c r="G21" s="220"/>
      <c r="H21" s="220"/>
      <c r="I21" s="220"/>
      <c r="J21" s="220"/>
      <c r="K21" s="220"/>
      <c r="L21" s="220"/>
      <c r="M21" s="220"/>
      <c r="N21" s="220"/>
    </row>
    <row r="22" spans="1:14" ht="15">
      <c r="A22" s="344"/>
      <c r="B22" s="345" t="s">
        <v>1025</v>
      </c>
      <c r="C22" s="219"/>
      <c r="D22" s="220"/>
      <c r="E22" s="220"/>
      <c r="F22" s="220"/>
      <c r="G22" s="220"/>
      <c r="H22" s="220"/>
      <c r="I22" s="220"/>
      <c r="J22" s="220"/>
      <c r="K22" s="220"/>
      <c r="L22" s="220"/>
      <c r="M22" s="220"/>
      <c r="N22" s="220"/>
    </row>
    <row r="23" spans="1:14" ht="15">
      <c r="A23" s="346"/>
      <c r="B23" s="343" t="s">
        <v>1026</v>
      </c>
      <c r="C23" s="219"/>
      <c r="D23" s="220"/>
      <c r="E23" s="220"/>
      <c r="F23" s="220"/>
      <c r="G23" s="220"/>
      <c r="H23" s="220"/>
      <c r="I23" s="220"/>
      <c r="J23" s="220"/>
      <c r="K23" s="220"/>
      <c r="L23" s="220"/>
      <c r="M23" s="220"/>
      <c r="N23" s="220"/>
    </row>
    <row r="24" spans="1:14" ht="15">
      <c r="A24" s="1234" t="s">
        <v>1027</v>
      </c>
      <c r="B24" s="1235"/>
      <c r="C24" s="220"/>
      <c r="D24" s="220"/>
      <c r="E24" s="220"/>
      <c r="F24" s="220"/>
      <c r="G24" s="220"/>
      <c r="H24" s="220"/>
      <c r="I24" s="220"/>
      <c r="J24" s="220"/>
      <c r="K24" s="220"/>
      <c r="L24" s="220"/>
      <c r="M24" s="220"/>
      <c r="N24" s="220"/>
    </row>
    <row r="25" spans="1:14" ht="15">
      <c r="A25" s="1230" t="s">
        <v>1028</v>
      </c>
      <c r="B25" s="1231"/>
      <c r="C25" s="220"/>
      <c r="D25" s="220"/>
      <c r="E25" s="220"/>
      <c r="F25" s="220"/>
      <c r="G25" s="347"/>
      <c r="H25" s="220"/>
      <c r="I25" s="347"/>
      <c r="J25" s="220"/>
      <c r="K25" s="220"/>
      <c r="L25" s="220"/>
      <c r="M25" s="220"/>
      <c r="N25" s="220"/>
    </row>
    <row r="26" spans="1:14" ht="15">
      <c r="A26" s="339"/>
      <c r="B26" s="339"/>
      <c r="C26" s="339"/>
      <c r="D26" s="339"/>
      <c r="E26" s="339"/>
      <c r="F26" s="339"/>
      <c r="G26" s="339"/>
      <c r="H26" s="339"/>
      <c r="I26" s="339"/>
      <c r="J26" s="339"/>
      <c r="K26" s="339"/>
      <c r="L26" s="339"/>
      <c r="M26" s="339"/>
      <c r="N26" s="339"/>
    </row>
    <row r="27" spans="1:14" ht="15">
      <c r="A27" s="339"/>
      <c r="B27" s="339"/>
      <c r="C27" s="339"/>
      <c r="D27" s="339"/>
      <c r="E27" s="339"/>
      <c r="F27" s="339"/>
      <c r="G27" s="339"/>
      <c r="H27" s="339"/>
      <c r="I27" s="339"/>
      <c r="J27" s="339"/>
      <c r="K27" s="339"/>
      <c r="L27" s="339"/>
      <c r="M27" s="339"/>
      <c r="N27" s="339"/>
    </row>
    <row r="28" spans="1:14" ht="15">
      <c r="A28" s="339"/>
      <c r="B28" s="339"/>
      <c r="C28" s="339"/>
      <c r="D28" s="339"/>
      <c r="E28" s="339"/>
      <c r="F28" s="339"/>
      <c r="G28" s="339"/>
      <c r="H28" s="339"/>
      <c r="I28" s="339"/>
      <c r="J28" s="339"/>
      <c r="K28" s="339"/>
      <c r="L28" s="339"/>
      <c r="M28" s="339"/>
      <c r="N28" s="339"/>
    </row>
    <row r="29" spans="1:14" ht="75">
      <c r="A29" s="1236" t="s">
        <v>1029</v>
      </c>
      <c r="B29" s="348" t="s">
        <v>996</v>
      </c>
      <c r="C29" s="216" t="s">
        <v>997</v>
      </c>
      <c r="D29" s="216" t="s">
        <v>998</v>
      </c>
      <c r="E29" s="9" t="s">
        <v>999</v>
      </c>
      <c r="F29" s="9" t="s">
        <v>1000</v>
      </c>
      <c r="G29" s="9" t="s">
        <v>1001</v>
      </c>
      <c r="H29" s="9" t="s">
        <v>1002</v>
      </c>
      <c r="I29" s="9" t="s">
        <v>1003</v>
      </c>
      <c r="J29" s="9" t="s">
        <v>1004</v>
      </c>
      <c r="K29" s="216" t="s">
        <v>1005</v>
      </c>
      <c r="L29" s="216" t="s">
        <v>1006</v>
      </c>
      <c r="M29" s="216" t="s">
        <v>1007</v>
      </c>
      <c r="N29" s="216" t="s">
        <v>1008</v>
      </c>
    </row>
    <row r="30" spans="1:14" ht="15">
      <c r="A30" s="1237"/>
      <c r="B30" s="349" t="s">
        <v>7</v>
      </c>
      <c r="C30" s="41" t="s">
        <v>8</v>
      </c>
      <c r="D30" s="41" t="s">
        <v>9</v>
      </c>
      <c r="E30" s="41" t="s">
        <v>46</v>
      </c>
      <c r="F30" s="41" t="s">
        <v>47</v>
      </c>
      <c r="G30" s="41" t="s">
        <v>156</v>
      </c>
      <c r="H30" s="41" t="s">
        <v>157</v>
      </c>
      <c r="I30" s="41" t="s">
        <v>158</v>
      </c>
      <c r="J30" s="41" t="s">
        <v>159</v>
      </c>
      <c r="K30" s="41" t="s">
        <v>160</v>
      </c>
      <c r="L30" s="41" t="s">
        <v>161</v>
      </c>
      <c r="M30" s="41" t="s">
        <v>162</v>
      </c>
      <c r="N30" s="41" t="s">
        <v>163</v>
      </c>
    </row>
    <row r="31" spans="1:14" ht="15">
      <c r="A31" s="340" t="s">
        <v>1009</v>
      </c>
      <c r="B31" s="341"/>
      <c r="C31" s="219"/>
      <c r="D31" s="220"/>
      <c r="E31" s="220"/>
      <c r="F31" s="220"/>
      <c r="G31" s="220"/>
      <c r="H31" s="220"/>
      <c r="I31" s="220"/>
      <c r="J31" s="220"/>
      <c r="K31" s="220"/>
      <c r="L31" s="220"/>
      <c r="M31" s="220"/>
      <c r="N31" s="220"/>
    </row>
    <row r="32" spans="1:14" ht="15">
      <c r="A32" s="342"/>
      <c r="B32" s="343" t="s">
        <v>1010</v>
      </c>
      <c r="C32" s="219"/>
      <c r="D32" s="220"/>
      <c r="E32" s="220"/>
      <c r="F32" s="220"/>
      <c r="G32" s="220"/>
      <c r="H32" s="220"/>
      <c r="I32" s="220"/>
      <c r="J32" s="220"/>
      <c r="K32" s="220"/>
      <c r="L32" s="220"/>
      <c r="M32" s="220"/>
      <c r="N32" s="220"/>
    </row>
    <row r="33" spans="1:14" ht="15">
      <c r="A33" s="344"/>
      <c r="B33" s="345" t="s">
        <v>1011</v>
      </c>
      <c r="C33" s="219"/>
      <c r="D33" s="220"/>
      <c r="E33" s="220"/>
      <c r="F33" s="220"/>
      <c r="G33" s="220"/>
      <c r="H33" s="220"/>
      <c r="I33" s="220"/>
      <c r="J33" s="220"/>
      <c r="K33" s="220"/>
      <c r="L33" s="220"/>
      <c r="M33" s="220"/>
      <c r="N33" s="220"/>
    </row>
    <row r="34" spans="1:14" ht="15">
      <c r="A34" s="344"/>
      <c r="B34" s="345" t="s">
        <v>1012</v>
      </c>
      <c r="C34" s="219"/>
      <c r="D34" s="220"/>
      <c r="E34" s="220"/>
      <c r="F34" s="220"/>
      <c r="G34" s="220"/>
      <c r="H34" s="220"/>
      <c r="I34" s="220"/>
      <c r="J34" s="220"/>
      <c r="K34" s="220"/>
      <c r="L34" s="220"/>
      <c r="M34" s="220"/>
      <c r="N34" s="220"/>
    </row>
    <row r="35" spans="1:14" ht="15">
      <c r="A35" s="344"/>
      <c r="B35" s="343" t="s">
        <v>1013</v>
      </c>
      <c r="C35" s="219"/>
      <c r="D35" s="220"/>
      <c r="E35" s="220"/>
      <c r="F35" s="220"/>
      <c r="G35" s="220"/>
      <c r="H35" s="220"/>
      <c r="I35" s="220"/>
      <c r="J35" s="220"/>
      <c r="K35" s="220"/>
      <c r="L35" s="220"/>
      <c r="M35" s="220"/>
      <c r="N35" s="220"/>
    </row>
    <row r="36" spans="1:14" ht="15">
      <c r="A36" s="344"/>
      <c r="B36" s="343" t="s">
        <v>1014</v>
      </c>
      <c r="C36" s="219"/>
      <c r="D36" s="220"/>
      <c r="E36" s="220"/>
      <c r="F36" s="220"/>
      <c r="G36" s="220"/>
      <c r="H36" s="220"/>
      <c r="I36" s="220"/>
      <c r="J36" s="220"/>
      <c r="K36" s="220"/>
      <c r="L36" s="220"/>
      <c r="M36" s="220"/>
      <c r="N36" s="220"/>
    </row>
    <row r="37" spans="1:14" ht="15">
      <c r="A37" s="344"/>
      <c r="B37" s="343" t="s">
        <v>1015</v>
      </c>
      <c r="C37" s="219"/>
      <c r="D37" s="220"/>
      <c r="E37" s="220"/>
      <c r="F37" s="220"/>
      <c r="G37" s="220"/>
      <c r="H37" s="220"/>
      <c r="I37" s="220"/>
      <c r="J37" s="220"/>
      <c r="K37" s="220"/>
      <c r="L37" s="220"/>
      <c r="M37" s="220"/>
      <c r="N37" s="220"/>
    </row>
    <row r="38" spans="1:14" ht="15">
      <c r="A38" s="344"/>
      <c r="B38" s="343" t="s">
        <v>1016</v>
      </c>
      <c r="C38" s="219"/>
      <c r="D38" s="220"/>
      <c r="E38" s="220"/>
      <c r="F38" s="220"/>
      <c r="G38" s="220"/>
      <c r="H38" s="220"/>
      <c r="I38" s="220"/>
      <c r="J38" s="220"/>
      <c r="K38" s="220"/>
      <c r="L38" s="220"/>
      <c r="M38" s="220"/>
      <c r="N38" s="220"/>
    </row>
    <row r="39" spans="1:14" ht="15">
      <c r="A39" s="344"/>
      <c r="B39" s="345" t="s">
        <v>1017</v>
      </c>
      <c r="C39" s="219"/>
      <c r="D39" s="220"/>
      <c r="E39" s="220"/>
      <c r="F39" s="220"/>
      <c r="G39" s="220"/>
      <c r="H39" s="220"/>
      <c r="I39" s="220"/>
      <c r="J39" s="220"/>
      <c r="K39" s="220"/>
      <c r="L39" s="220"/>
      <c r="M39" s="220"/>
      <c r="N39" s="220"/>
    </row>
    <row r="40" spans="1:14" ht="15">
      <c r="A40" s="344"/>
      <c r="B40" s="345" t="s">
        <v>1018</v>
      </c>
      <c r="C40" s="219"/>
      <c r="D40" s="220"/>
      <c r="E40" s="220"/>
      <c r="F40" s="220"/>
      <c r="G40" s="220"/>
      <c r="H40" s="220"/>
      <c r="I40" s="220"/>
      <c r="J40" s="220"/>
      <c r="K40" s="220"/>
      <c r="L40" s="220"/>
      <c r="M40" s="220"/>
      <c r="N40" s="220"/>
    </row>
    <row r="41" spans="1:14" ht="15">
      <c r="A41" s="344"/>
      <c r="B41" s="343" t="s">
        <v>1019</v>
      </c>
      <c r="C41" s="219"/>
      <c r="D41" s="220"/>
      <c r="E41" s="220"/>
      <c r="F41" s="220"/>
      <c r="G41" s="220"/>
      <c r="H41" s="220"/>
      <c r="I41" s="220"/>
      <c r="J41" s="220"/>
      <c r="K41" s="220"/>
      <c r="L41" s="220"/>
      <c r="M41" s="220"/>
      <c r="N41" s="220"/>
    </row>
    <row r="42" spans="1:14" ht="15">
      <c r="A42" s="344"/>
      <c r="B42" s="345" t="s">
        <v>1020</v>
      </c>
      <c r="C42" s="219"/>
      <c r="D42" s="220"/>
      <c r="E42" s="220"/>
      <c r="F42" s="220"/>
      <c r="G42" s="220"/>
      <c r="H42" s="220"/>
      <c r="I42" s="220"/>
      <c r="J42" s="220"/>
      <c r="K42" s="220"/>
      <c r="L42" s="220"/>
      <c r="M42" s="220"/>
      <c r="N42" s="220"/>
    </row>
    <row r="43" spans="1:14" ht="15">
      <c r="A43" s="344"/>
      <c r="B43" s="345" t="s">
        <v>1021</v>
      </c>
      <c r="C43" s="219"/>
      <c r="D43" s="220"/>
      <c r="E43" s="220"/>
      <c r="F43" s="220"/>
      <c r="G43" s="220"/>
      <c r="H43" s="220"/>
      <c r="I43" s="220"/>
      <c r="J43" s="220"/>
      <c r="K43" s="220"/>
      <c r="L43" s="220"/>
      <c r="M43" s="220"/>
      <c r="N43" s="220"/>
    </row>
    <row r="44" spans="1:14" ht="15">
      <c r="A44" s="344"/>
      <c r="B44" s="343" t="s">
        <v>1022</v>
      </c>
      <c r="C44" s="219"/>
      <c r="D44" s="220"/>
      <c r="E44" s="220"/>
      <c r="F44" s="220"/>
      <c r="G44" s="220"/>
      <c r="H44" s="220"/>
      <c r="I44" s="220"/>
      <c r="J44" s="220"/>
      <c r="K44" s="220"/>
      <c r="L44" s="220"/>
      <c r="M44" s="220"/>
      <c r="N44" s="220"/>
    </row>
    <row r="45" spans="1:14" ht="15">
      <c r="A45" s="344"/>
      <c r="B45" s="345" t="s">
        <v>1023</v>
      </c>
      <c r="C45" s="219"/>
      <c r="D45" s="220"/>
      <c r="E45" s="220"/>
      <c r="F45" s="220"/>
      <c r="G45" s="220"/>
      <c r="H45" s="220"/>
      <c r="I45" s="220"/>
      <c r="J45" s="220"/>
      <c r="K45" s="220"/>
      <c r="L45" s="220"/>
      <c r="M45" s="220"/>
      <c r="N45" s="220"/>
    </row>
    <row r="46" spans="1:14" ht="15">
      <c r="A46" s="344"/>
      <c r="B46" s="345" t="s">
        <v>1024</v>
      </c>
      <c r="C46" s="219"/>
      <c r="D46" s="220"/>
      <c r="E46" s="220"/>
      <c r="F46" s="220"/>
      <c r="G46" s="220"/>
      <c r="H46" s="220"/>
      <c r="I46" s="220"/>
      <c r="J46" s="220"/>
      <c r="K46" s="220"/>
      <c r="L46" s="220"/>
      <c r="M46" s="220"/>
      <c r="N46" s="220"/>
    </row>
    <row r="47" spans="1:14" ht="15">
      <c r="A47" s="344"/>
      <c r="B47" s="345" t="s">
        <v>1025</v>
      </c>
      <c r="C47" s="219"/>
      <c r="D47" s="220"/>
      <c r="E47" s="220"/>
      <c r="F47" s="220"/>
      <c r="G47" s="220"/>
      <c r="H47" s="220"/>
      <c r="I47" s="220"/>
      <c r="J47" s="220"/>
      <c r="K47" s="220"/>
      <c r="L47" s="220"/>
      <c r="M47" s="220"/>
      <c r="N47" s="220"/>
    </row>
    <row r="48" spans="1:14" ht="15">
      <c r="A48" s="346"/>
      <c r="B48" s="343" t="s">
        <v>1026</v>
      </c>
      <c r="C48" s="219"/>
      <c r="D48" s="220"/>
      <c r="E48" s="220"/>
      <c r="F48" s="220"/>
      <c r="G48" s="220"/>
      <c r="H48" s="220"/>
      <c r="I48" s="220"/>
      <c r="J48" s="220"/>
      <c r="K48" s="220"/>
      <c r="L48" s="220"/>
      <c r="M48" s="220"/>
      <c r="N48" s="220"/>
    </row>
    <row r="49" spans="1:14" ht="15">
      <c r="A49" s="1234" t="s">
        <v>1027</v>
      </c>
      <c r="B49" s="1235"/>
      <c r="C49" s="220"/>
      <c r="D49" s="220"/>
      <c r="E49" s="220"/>
      <c r="F49" s="220"/>
      <c r="G49" s="220"/>
      <c r="H49" s="220"/>
      <c r="I49" s="220"/>
      <c r="J49" s="220"/>
      <c r="K49" s="220"/>
      <c r="L49" s="220"/>
      <c r="M49" s="220"/>
      <c r="N49" s="220"/>
    </row>
    <row r="50" spans="1:14" ht="15">
      <c r="A50" s="1230" t="s">
        <v>1028</v>
      </c>
      <c r="B50" s="1231"/>
      <c r="C50" s="220"/>
      <c r="D50" s="220"/>
      <c r="E50" s="220"/>
      <c r="F50" s="220"/>
      <c r="G50" s="347"/>
      <c r="H50" s="220"/>
      <c r="I50" s="347"/>
      <c r="J50" s="220"/>
      <c r="K50" s="220"/>
      <c r="L50" s="220"/>
      <c r="M50" s="220"/>
      <c r="N50" s="220"/>
    </row>
  </sheetData>
  <mergeCells count="6">
    <mergeCell ref="A50:B50"/>
    <mergeCell ref="A4:A5"/>
    <mergeCell ref="A24:B24"/>
    <mergeCell ref="A25:B25"/>
    <mergeCell ref="A29:A30"/>
    <mergeCell ref="A49:B4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Header>&amp;CEN
Annex XXI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CB7F-4EF2-46DB-A1F9-E5B7854EA901}">
  <sheetPr>
    <pageSetUpPr fitToPage="1"/>
  </sheetPr>
  <dimension ref="B2:J23"/>
  <sheetViews>
    <sheetView workbookViewId="0" topLeftCell="A1"/>
  </sheetViews>
  <sheetFormatPr defaultColWidth="9.140625" defaultRowHeight="15"/>
  <cols>
    <col min="1" max="1" width="9.140625" style="1" customWidth="1"/>
    <col min="2" max="2" width="6.57421875" style="1" customWidth="1"/>
    <col min="3" max="3" width="47.00390625" style="1" customWidth="1"/>
    <col min="4" max="4" width="31.00390625" style="1" customWidth="1"/>
    <col min="5" max="8" width="23.421875" style="1" customWidth="1"/>
    <col min="9" max="16384" width="9.140625" style="1" customWidth="1"/>
  </cols>
  <sheetData>
    <row r="2" spans="2:9" ht="21">
      <c r="B2" s="350" t="s">
        <v>979</v>
      </c>
      <c r="C2" s="351"/>
      <c r="D2" s="351"/>
      <c r="E2" s="352"/>
      <c r="F2" s="352"/>
      <c r="G2" s="352"/>
      <c r="H2" s="352"/>
      <c r="I2" s="352"/>
    </row>
    <row r="4" spans="2:6" ht="15">
      <c r="B4" s="353"/>
      <c r="C4" s="353"/>
      <c r="D4" s="353"/>
      <c r="E4" s="353"/>
      <c r="F4" s="353"/>
    </row>
    <row r="5" spans="2:10" ht="15">
      <c r="B5" s="12"/>
      <c r="C5" s="12"/>
      <c r="D5" s="12"/>
      <c r="E5" s="354"/>
      <c r="F5" s="354"/>
      <c r="J5" s="12"/>
    </row>
    <row r="6" spans="2:8" ht="42">
      <c r="B6" s="355"/>
      <c r="C6" s="356"/>
      <c r="D6" s="357" t="s">
        <v>1030</v>
      </c>
      <c r="E6" s="358" t="s">
        <v>1031</v>
      </c>
      <c r="F6" s="358" t="s">
        <v>1032</v>
      </c>
      <c r="G6" s="358" t="s">
        <v>1033</v>
      </c>
      <c r="H6" s="358" t="s">
        <v>1034</v>
      </c>
    </row>
    <row r="7" spans="2:8" ht="15">
      <c r="B7" s="355"/>
      <c r="C7" s="355"/>
      <c r="D7" s="359" t="s">
        <v>7</v>
      </c>
      <c r="E7" s="360" t="s">
        <v>8</v>
      </c>
      <c r="F7" s="360" t="s">
        <v>9</v>
      </c>
      <c r="G7" s="360" t="s">
        <v>46</v>
      </c>
      <c r="H7" s="360" t="s">
        <v>47</v>
      </c>
    </row>
    <row r="8" spans="2:8" ht="15">
      <c r="B8" s="361">
        <v>1</v>
      </c>
      <c r="C8" s="361" t="s">
        <v>1035</v>
      </c>
      <c r="D8" s="362"/>
      <c r="E8" s="362"/>
      <c r="F8" s="361"/>
      <c r="G8" s="361"/>
      <c r="H8" s="361"/>
    </row>
    <row r="9" spans="2:8" ht="15">
      <c r="B9" s="361">
        <v>1.1</v>
      </c>
      <c r="C9" s="363" t="s">
        <v>1036</v>
      </c>
      <c r="D9" s="364"/>
      <c r="E9" s="361"/>
      <c r="F9" s="361"/>
      <c r="G9" s="361"/>
      <c r="H9" s="361"/>
    </row>
    <row r="10" spans="2:8" ht="15">
      <c r="B10" s="361">
        <v>1.2</v>
      </c>
      <c r="C10" s="363" t="s">
        <v>1037</v>
      </c>
      <c r="D10" s="364"/>
      <c r="E10" s="361"/>
      <c r="F10" s="361"/>
      <c r="G10" s="361"/>
      <c r="H10" s="361"/>
    </row>
    <row r="11" spans="2:8" ht="15">
      <c r="B11" s="361">
        <v>2</v>
      </c>
      <c r="C11" s="361" t="s">
        <v>599</v>
      </c>
      <c r="D11" s="361"/>
      <c r="E11" s="361"/>
      <c r="F11" s="361"/>
      <c r="G11" s="361"/>
      <c r="H11" s="361"/>
    </row>
    <row r="12" spans="2:8" ht="15">
      <c r="B12" s="361">
        <v>3</v>
      </c>
      <c r="C12" s="361" t="s">
        <v>605</v>
      </c>
      <c r="D12" s="361"/>
      <c r="E12" s="361"/>
      <c r="F12" s="361"/>
      <c r="G12" s="361"/>
      <c r="H12" s="361"/>
    </row>
    <row r="13" spans="2:8" ht="21">
      <c r="B13" s="361">
        <v>3.1</v>
      </c>
      <c r="C13" s="363" t="s">
        <v>1038</v>
      </c>
      <c r="D13" s="364"/>
      <c r="E13" s="361"/>
      <c r="F13" s="361"/>
      <c r="G13" s="361"/>
      <c r="H13" s="361"/>
    </row>
    <row r="14" spans="2:8" ht="21">
      <c r="B14" s="361">
        <v>3.2</v>
      </c>
      <c r="C14" s="363" t="s">
        <v>1039</v>
      </c>
      <c r="D14" s="364"/>
      <c r="E14" s="361"/>
      <c r="F14" s="361"/>
      <c r="G14" s="361"/>
      <c r="H14" s="361"/>
    </row>
    <row r="15" spans="2:8" ht="15">
      <c r="B15" s="361">
        <v>4</v>
      </c>
      <c r="C15" s="361" t="s">
        <v>748</v>
      </c>
      <c r="D15" s="361"/>
      <c r="E15" s="361"/>
      <c r="F15" s="361"/>
      <c r="G15" s="361"/>
      <c r="H15" s="361"/>
    </row>
    <row r="16" spans="2:8" ht="15">
      <c r="B16" s="361">
        <v>4.1</v>
      </c>
      <c r="C16" s="365" t="s">
        <v>1040</v>
      </c>
      <c r="D16" s="366"/>
      <c r="E16" s="361"/>
      <c r="F16" s="361"/>
      <c r="G16" s="361"/>
      <c r="H16" s="361"/>
    </row>
    <row r="17" spans="2:8" ht="15">
      <c r="B17" s="361">
        <v>4.2</v>
      </c>
      <c r="C17" s="365" t="s">
        <v>1041</v>
      </c>
      <c r="D17" s="366"/>
      <c r="E17" s="361"/>
      <c r="F17" s="361"/>
      <c r="G17" s="361"/>
      <c r="H17" s="361"/>
    </row>
    <row r="18" spans="2:8" ht="15">
      <c r="B18" s="361">
        <v>4.3</v>
      </c>
      <c r="C18" s="365" t="s">
        <v>1042</v>
      </c>
      <c r="D18" s="366"/>
      <c r="E18" s="361"/>
      <c r="F18" s="361"/>
      <c r="G18" s="361"/>
      <c r="H18" s="361"/>
    </row>
    <row r="19" spans="2:8" ht="15">
      <c r="B19" s="361">
        <v>4.4</v>
      </c>
      <c r="C19" s="365" t="s">
        <v>1043</v>
      </c>
      <c r="D19" s="366"/>
      <c r="E19" s="361"/>
      <c r="F19" s="361"/>
      <c r="G19" s="361"/>
      <c r="H19" s="361"/>
    </row>
    <row r="20" spans="2:8" ht="15">
      <c r="B20" s="361">
        <v>4.5</v>
      </c>
      <c r="C20" s="365" t="s">
        <v>1044</v>
      </c>
      <c r="D20" s="366"/>
      <c r="E20" s="361"/>
      <c r="F20" s="361"/>
      <c r="G20" s="361"/>
      <c r="H20" s="361"/>
    </row>
    <row r="21" spans="2:8" ht="15">
      <c r="B21" s="361">
        <v>5</v>
      </c>
      <c r="C21" s="361" t="s">
        <v>259</v>
      </c>
      <c r="D21" s="361"/>
      <c r="E21" s="361"/>
      <c r="F21" s="361"/>
      <c r="G21" s="361"/>
      <c r="H21" s="361"/>
    </row>
    <row r="22" spans="2:8" ht="15">
      <c r="B22" s="361">
        <v>6</v>
      </c>
      <c r="C22" s="361" t="s">
        <v>1045</v>
      </c>
      <c r="D22" s="361"/>
      <c r="E22" s="361"/>
      <c r="F22" s="361"/>
      <c r="G22" s="361"/>
      <c r="H22" s="361"/>
    </row>
    <row r="23" spans="2:8" ht="15">
      <c r="B23" s="361">
        <v>7</v>
      </c>
      <c r="C23" s="367" t="s">
        <v>1046</v>
      </c>
      <c r="D23" s="367"/>
      <c r="E23" s="361"/>
      <c r="F23" s="361"/>
      <c r="G23" s="361"/>
      <c r="H23" s="361"/>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E800-F0ED-4BDA-B294-41F98B7F9A6D}">
  <dimension ref="A2:D7"/>
  <sheetViews>
    <sheetView workbookViewId="0" topLeftCell="A1">
      <selection activeCell="E16" sqref="E16"/>
    </sheetView>
  </sheetViews>
  <sheetFormatPr defaultColWidth="9.140625" defaultRowHeight="15"/>
  <cols>
    <col min="1" max="1" width="4.57421875" style="1" customWidth="1"/>
    <col min="2" max="2" width="68.140625" style="1" customWidth="1"/>
    <col min="3" max="3" width="21.140625" style="1" customWidth="1"/>
    <col min="4" max="4" width="32.140625" style="1" customWidth="1"/>
    <col min="5" max="16384" width="9.140625" style="1" customWidth="1"/>
  </cols>
  <sheetData>
    <row r="2" ht="15">
      <c r="A2" s="12" t="s">
        <v>2</v>
      </c>
    </row>
    <row r="5" spans="2:4" ht="15">
      <c r="B5" s="28"/>
      <c r="C5" s="19" t="s">
        <v>7</v>
      </c>
      <c r="D5" s="19" t="s">
        <v>8</v>
      </c>
    </row>
    <row r="6" spans="2:4" ht="15">
      <c r="B6" s="28"/>
      <c r="C6" s="19" t="s">
        <v>106</v>
      </c>
      <c r="D6" s="19" t="s">
        <v>107</v>
      </c>
    </row>
    <row r="7" spans="1:4" ht="30">
      <c r="A7" s="19">
        <v>1</v>
      </c>
      <c r="B7" s="29" t="s">
        <v>108</v>
      </c>
      <c r="C7" s="19"/>
      <c r="D7" s="19"/>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A2BB-E403-436A-8C82-D94F09EC75D1}">
  <sheetPr>
    <pageSetUpPr fitToPage="1"/>
  </sheetPr>
  <dimension ref="C2:K26"/>
  <sheetViews>
    <sheetView workbookViewId="0" topLeftCell="A1"/>
  </sheetViews>
  <sheetFormatPr defaultColWidth="9.140625" defaultRowHeight="15"/>
  <cols>
    <col min="1" max="2" width="9.140625" style="1" customWidth="1"/>
    <col min="3" max="3" width="8.421875" style="1" customWidth="1"/>
    <col min="4" max="4" width="51.57421875" style="1" customWidth="1"/>
    <col min="5" max="5" width="31.57421875" style="1" customWidth="1"/>
    <col min="6" max="6" width="30.421875" style="1" bestFit="1" customWidth="1"/>
    <col min="7" max="16384" width="9.140625" style="1" customWidth="1"/>
  </cols>
  <sheetData>
    <row r="2" spans="3:11" ht="21">
      <c r="C2" s="368" t="s">
        <v>980</v>
      </c>
      <c r="D2" s="351"/>
      <c r="E2" s="351"/>
      <c r="F2" s="351"/>
      <c r="G2" s="320"/>
      <c r="H2" s="320"/>
      <c r="I2" s="320"/>
      <c r="J2" s="320"/>
      <c r="K2" s="320"/>
    </row>
    <row r="4" spans="3:6" ht="15">
      <c r="C4" s="353"/>
      <c r="D4" s="353"/>
      <c r="E4" s="353"/>
      <c r="F4" s="353"/>
    </row>
    <row r="5" spans="3:6" ht="15">
      <c r="C5" s="276"/>
      <c r="D5" s="276"/>
      <c r="E5" s="354"/>
      <c r="F5" s="354"/>
    </row>
    <row r="6" spans="3:6" ht="33">
      <c r="C6" s="369"/>
      <c r="D6" s="369"/>
      <c r="E6" s="370" t="s">
        <v>1047</v>
      </c>
      <c r="F6" s="370" t="s">
        <v>1048</v>
      </c>
    </row>
    <row r="7" spans="3:6" ht="16.5">
      <c r="C7" s="1238"/>
      <c r="D7" s="1238"/>
      <c r="E7" s="371" t="s">
        <v>7</v>
      </c>
      <c r="F7" s="371" t="s">
        <v>8</v>
      </c>
    </row>
    <row r="8" spans="3:6" ht="16.5">
      <c r="C8" s="372">
        <v>1</v>
      </c>
      <c r="D8" s="373" t="s">
        <v>1049</v>
      </c>
      <c r="E8" s="374"/>
      <c r="F8" s="374"/>
    </row>
    <row r="9" spans="3:6" ht="16.5">
      <c r="C9" s="372">
        <v>2</v>
      </c>
      <c r="D9" s="372" t="s">
        <v>1050</v>
      </c>
      <c r="E9" s="372"/>
      <c r="F9" s="372"/>
    </row>
    <row r="10" spans="3:6" ht="16.5">
      <c r="C10" s="372">
        <v>3</v>
      </c>
      <c r="D10" s="372" t="s">
        <v>599</v>
      </c>
      <c r="E10" s="372"/>
      <c r="F10" s="372"/>
    </row>
    <row r="11" spans="3:6" ht="16.5">
      <c r="C11" s="372">
        <v>4</v>
      </c>
      <c r="D11" s="372" t="s">
        <v>1051</v>
      </c>
      <c r="E11" s="372"/>
      <c r="F11" s="372"/>
    </row>
    <row r="12" spans="3:6" ht="16.5">
      <c r="C12" s="375">
        <v>4.1</v>
      </c>
      <c r="D12" s="376" t="s">
        <v>1052</v>
      </c>
      <c r="E12" s="372"/>
      <c r="F12" s="372"/>
    </row>
    <row r="13" spans="3:6" ht="16.5">
      <c r="C13" s="375">
        <v>4.2</v>
      </c>
      <c r="D13" s="376" t="s">
        <v>1053</v>
      </c>
      <c r="E13" s="372"/>
      <c r="F13" s="372"/>
    </row>
    <row r="14" spans="3:6" ht="16.5">
      <c r="C14" s="372">
        <v>5</v>
      </c>
      <c r="D14" s="373" t="s">
        <v>1054</v>
      </c>
      <c r="E14" s="374"/>
      <c r="F14" s="374"/>
    </row>
    <row r="15" spans="3:6" ht="16.5">
      <c r="C15" s="372">
        <v>6</v>
      </c>
      <c r="D15" s="372" t="s">
        <v>1050</v>
      </c>
      <c r="E15" s="372"/>
      <c r="F15" s="372"/>
    </row>
    <row r="16" spans="3:6" ht="16.5">
      <c r="C16" s="372">
        <v>7</v>
      </c>
      <c r="D16" s="372" t="s">
        <v>599</v>
      </c>
      <c r="E16" s="372"/>
      <c r="F16" s="372"/>
    </row>
    <row r="17" spans="3:6" ht="16.5">
      <c r="C17" s="372">
        <v>8</v>
      </c>
      <c r="D17" s="372" t="s">
        <v>1051</v>
      </c>
      <c r="E17" s="372"/>
      <c r="F17" s="372" t="s">
        <v>1055</v>
      </c>
    </row>
    <row r="18" spans="3:6" ht="17.25">
      <c r="C18" s="377">
        <v>8.1</v>
      </c>
      <c r="D18" s="376" t="s">
        <v>1052</v>
      </c>
      <c r="E18" s="372"/>
      <c r="F18" s="372"/>
    </row>
    <row r="19" spans="3:6" ht="17.25">
      <c r="C19" s="378">
        <v>8.2</v>
      </c>
      <c r="D19" s="375" t="s">
        <v>1053</v>
      </c>
      <c r="E19" s="372"/>
      <c r="F19" s="372"/>
    </row>
    <row r="20" spans="3:6" ht="17.25">
      <c r="C20" s="377">
        <v>9</v>
      </c>
      <c r="D20" s="372" t="s">
        <v>748</v>
      </c>
      <c r="E20" s="372"/>
      <c r="F20" s="372"/>
    </row>
    <row r="21" spans="3:6" ht="33">
      <c r="C21" s="377">
        <v>9.1</v>
      </c>
      <c r="D21" s="375" t="s">
        <v>1056</v>
      </c>
      <c r="E21" s="372"/>
      <c r="F21" s="372"/>
    </row>
    <row r="22" spans="3:6" ht="33">
      <c r="C22" s="377">
        <v>9.2</v>
      </c>
      <c r="D22" s="375" t="s">
        <v>1057</v>
      </c>
      <c r="E22" s="372"/>
      <c r="F22" s="372"/>
    </row>
    <row r="23" spans="3:6" ht="17.25">
      <c r="C23" s="377">
        <v>9.3</v>
      </c>
      <c r="D23" s="375" t="s">
        <v>1042</v>
      </c>
      <c r="E23" s="372"/>
      <c r="F23" s="372"/>
    </row>
    <row r="24" spans="3:6" ht="17.25">
      <c r="C24" s="377">
        <v>9.4</v>
      </c>
      <c r="D24" s="375" t="s">
        <v>1058</v>
      </c>
      <c r="E24" s="372"/>
      <c r="F24" s="372"/>
    </row>
    <row r="25" spans="3:6" ht="17.25">
      <c r="C25" s="377">
        <v>9.5</v>
      </c>
      <c r="D25" s="375" t="s">
        <v>1059</v>
      </c>
      <c r="E25" s="372"/>
      <c r="F25" s="372"/>
    </row>
    <row r="26" spans="3:6" s="12" customFormat="1" ht="39.75" customHeight="1">
      <c r="C26" s="372">
        <v>10</v>
      </c>
      <c r="D26" s="373" t="s">
        <v>1060</v>
      </c>
      <c r="E26" s="374"/>
      <c r="F26" s="374"/>
    </row>
  </sheetData>
  <mergeCells count="1">
    <mergeCell ref="C7:D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C5172-885C-4733-972F-DD530FDB847C}">
  <sheetPr>
    <pageSetUpPr fitToPage="1"/>
  </sheetPr>
  <dimension ref="A1:P36"/>
  <sheetViews>
    <sheetView workbookViewId="0" topLeftCell="A1"/>
  </sheetViews>
  <sheetFormatPr defaultColWidth="9.140625" defaultRowHeight="15"/>
  <cols>
    <col min="1" max="1" width="5.421875" style="1" customWidth="1"/>
    <col min="2" max="2" width="40.421875" style="1" customWidth="1"/>
    <col min="3" max="3" width="26.57421875" style="1" customWidth="1"/>
    <col min="4" max="12" width="12.421875" style="1" customWidth="1"/>
    <col min="13" max="14" width="13.57421875" style="1" customWidth="1"/>
    <col min="15" max="16" width="35.57421875" style="1" customWidth="1"/>
    <col min="17" max="16384" width="9.140625" style="1" customWidth="1"/>
  </cols>
  <sheetData>
    <row r="1" ht="20.25">
      <c r="A1" s="368" t="s">
        <v>981</v>
      </c>
    </row>
    <row r="4" ht="15">
      <c r="B4" s="379"/>
    </row>
    <row r="5" spans="1:16" ht="17.25" customHeight="1">
      <c r="A5" s="1258" t="s">
        <v>995</v>
      </c>
      <c r="B5" s="1259"/>
      <c r="C5" s="1244" t="s">
        <v>1061</v>
      </c>
      <c r="D5" s="1239" t="s">
        <v>1062</v>
      </c>
      <c r="E5" s="1257"/>
      <c r="F5" s="1257"/>
      <c r="G5" s="1257"/>
      <c r="H5" s="1257"/>
      <c r="I5" s="1257"/>
      <c r="J5" s="1257"/>
      <c r="K5" s="1257"/>
      <c r="L5" s="1257"/>
      <c r="M5" s="1257"/>
      <c r="N5" s="1240"/>
      <c r="O5" s="1239" t="s">
        <v>1063</v>
      </c>
      <c r="P5" s="1240"/>
    </row>
    <row r="6" spans="1:16" ht="24.75" customHeight="1">
      <c r="A6" s="1260"/>
      <c r="B6" s="1261"/>
      <c r="C6" s="1245"/>
      <c r="D6" s="1241" t="s">
        <v>1064</v>
      </c>
      <c r="E6" s="1242"/>
      <c r="F6" s="1242"/>
      <c r="G6" s="1242"/>
      <c r="H6" s="1242"/>
      <c r="I6" s="1242"/>
      <c r="J6" s="1242"/>
      <c r="K6" s="1242"/>
      <c r="L6" s="1243"/>
      <c r="M6" s="1241" t="s">
        <v>1065</v>
      </c>
      <c r="N6" s="1243"/>
      <c r="O6" s="1244" t="s">
        <v>1066</v>
      </c>
      <c r="P6" s="1247" t="s">
        <v>1067</v>
      </c>
    </row>
    <row r="7" spans="1:16" ht="15">
      <c r="A7" s="1260"/>
      <c r="B7" s="1261"/>
      <c r="C7" s="1245"/>
      <c r="D7" s="1244" t="s">
        <v>1068</v>
      </c>
      <c r="E7" s="1250" t="s">
        <v>1069</v>
      </c>
      <c r="F7" s="380"/>
      <c r="G7" s="380"/>
      <c r="H7" s="380"/>
      <c r="I7" s="1250" t="s">
        <v>1070</v>
      </c>
      <c r="J7" s="380"/>
      <c r="K7" s="380"/>
      <c r="L7" s="380"/>
      <c r="M7" s="1244" t="s">
        <v>1071</v>
      </c>
      <c r="N7" s="1244" t="s">
        <v>1072</v>
      </c>
      <c r="O7" s="1245"/>
      <c r="P7" s="1248"/>
    </row>
    <row r="8" spans="1:16" ht="78.75" customHeight="1">
      <c r="A8" s="1260"/>
      <c r="B8" s="1261"/>
      <c r="C8" s="381"/>
      <c r="D8" s="1246"/>
      <c r="E8" s="1246"/>
      <c r="F8" s="382" t="s">
        <v>1073</v>
      </c>
      <c r="G8" s="382" t="s">
        <v>1074</v>
      </c>
      <c r="H8" s="382" t="s">
        <v>1075</v>
      </c>
      <c r="I8" s="1246"/>
      <c r="J8" s="382" t="s">
        <v>1076</v>
      </c>
      <c r="K8" s="382" t="s">
        <v>1077</v>
      </c>
      <c r="L8" s="382" t="s">
        <v>1078</v>
      </c>
      <c r="M8" s="1246"/>
      <c r="N8" s="1246"/>
      <c r="O8" s="1246"/>
      <c r="P8" s="1249"/>
    </row>
    <row r="9" spans="1:16" ht="15">
      <c r="A9" s="1262"/>
      <c r="B9" s="1263"/>
      <c r="C9" s="383" t="s">
        <v>7</v>
      </c>
      <c r="D9" s="383" t="s">
        <v>8</v>
      </c>
      <c r="E9" s="383" t="s">
        <v>9</v>
      </c>
      <c r="F9" s="383" t="s">
        <v>46</v>
      </c>
      <c r="G9" s="383" t="s">
        <v>47</v>
      </c>
      <c r="H9" s="383" t="s">
        <v>156</v>
      </c>
      <c r="I9" s="383" t="s">
        <v>157</v>
      </c>
      <c r="J9" s="383" t="s">
        <v>158</v>
      </c>
      <c r="K9" s="383" t="s">
        <v>159</v>
      </c>
      <c r="L9" s="383" t="s">
        <v>160</v>
      </c>
      <c r="M9" s="383" t="s">
        <v>161</v>
      </c>
      <c r="N9" s="383" t="s">
        <v>162</v>
      </c>
      <c r="O9" s="383" t="s">
        <v>163</v>
      </c>
      <c r="P9" s="383" t="s">
        <v>758</v>
      </c>
    </row>
    <row r="10" spans="1:16" ht="15">
      <c r="A10" s="27">
        <v>1</v>
      </c>
      <c r="B10" s="384" t="s">
        <v>1050</v>
      </c>
      <c r="C10" s="27"/>
      <c r="D10" s="385"/>
      <c r="E10" s="385"/>
      <c r="F10" s="385"/>
      <c r="G10" s="385"/>
      <c r="H10" s="385"/>
      <c r="I10" s="385"/>
      <c r="J10" s="385"/>
      <c r="K10" s="385"/>
      <c r="L10" s="385"/>
      <c r="M10" s="385"/>
      <c r="N10" s="386"/>
      <c r="O10" s="27"/>
      <c r="P10" s="27"/>
    </row>
    <row r="11" spans="1:16" ht="15">
      <c r="A11" s="27">
        <v>2</v>
      </c>
      <c r="B11" s="384" t="s">
        <v>599</v>
      </c>
      <c r="C11" s="27"/>
      <c r="D11" s="27"/>
      <c r="E11" s="27"/>
      <c r="F11" s="27"/>
      <c r="G11" s="27"/>
      <c r="H11" s="27"/>
      <c r="I11" s="27"/>
      <c r="J11" s="27"/>
      <c r="K11" s="27"/>
      <c r="L11" s="27"/>
      <c r="M11" s="27"/>
      <c r="N11" s="184"/>
      <c r="O11" s="27"/>
      <c r="P11" s="27"/>
    </row>
    <row r="12" spans="1:16" ht="15">
      <c r="A12" s="27">
        <v>3</v>
      </c>
      <c r="B12" s="384" t="s">
        <v>605</v>
      </c>
      <c r="C12" s="27"/>
      <c r="D12" s="27"/>
      <c r="E12" s="27"/>
      <c r="F12" s="27"/>
      <c r="G12" s="27"/>
      <c r="H12" s="27"/>
      <c r="I12" s="27"/>
      <c r="J12" s="27"/>
      <c r="K12" s="27"/>
      <c r="L12" s="27"/>
      <c r="M12" s="27"/>
      <c r="N12" s="184"/>
      <c r="O12" s="27"/>
      <c r="P12" s="27"/>
    </row>
    <row r="13" spans="1:16" ht="15">
      <c r="A13" s="387">
        <v>3.1</v>
      </c>
      <c r="B13" s="388" t="s">
        <v>1079</v>
      </c>
      <c r="C13" s="27"/>
      <c r="D13" s="27"/>
      <c r="E13" s="27"/>
      <c r="F13" s="27"/>
      <c r="G13" s="27"/>
      <c r="H13" s="27"/>
      <c r="I13" s="27"/>
      <c r="J13" s="27"/>
      <c r="K13" s="27"/>
      <c r="L13" s="27"/>
      <c r="M13" s="27"/>
      <c r="N13" s="184"/>
      <c r="O13" s="27"/>
      <c r="P13" s="27"/>
    </row>
    <row r="14" spans="1:16" ht="15">
      <c r="A14" s="387">
        <v>3.2</v>
      </c>
      <c r="B14" s="388" t="s">
        <v>1080</v>
      </c>
      <c r="C14" s="27"/>
      <c r="D14" s="27"/>
      <c r="E14" s="27"/>
      <c r="F14" s="27"/>
      <c r="G14" s="27"/>
      <c r="H14" s="27"/>
      <c r="I14" s="27"/>
      <c r="J14" s="27"/>
      <c r="K14" s="27"/>
      <c r="L14" s="27"/>
      <c r="M14" s="27"/>
      <c r="N14" s="184"/>
      <c r="O14" s="27"/>
      <c r="P14" s="27"/>
    </row>
    <row r="15" spans="1:16" ht="15">
      <c r="A15" s="387">
        <v>3.3</v>
      </c>
      <c r="B15" s="388" t="s">
        <v>1081</v>
      </c>
      <c r="C15" s="27"/>
      <c r="D15" s="27"/>
      <c r="E15" s="27"/>
      <c r="F15" s="27"/>
      <c r="G15" s="27"/>
      <c r="H15" s="27"/>
      <c r="I15" s="27"/>
      <c r="J15" s="27"/>
      <c r="K15" s="27"/>
      <c r="L15" s="27"/>
      <c r="M15" s="27"/>
      <c r="N15" s="184"/>
      <c r="O15" s="27"/>
      <c r="P15" s="27"/>
    </row>
    <row r="16" spans="1:16" ht="15">
      <c r="A16" s="27">
        <v>4</v>
      </c>
      <c r="B16" s="384" t="s">
        <v>748</v>
      </c>
      <c r="C16" s="27"/>
      <c r="D16" s="27"/>
      <c r="E16" s="27"/>
      <c r="F16" s="27"/>
      <c r="G16" s="27"/>
      <c r="H16" s="27"/>
      <c r="I16" s="27"/>
      <c r="J16" s="27"/>
      <c r="K16" s="27"/>
      <c r="L16" s="27"/>
      <c r="M16" s="27"/>
      <c r="N16" s="184"/>
      <c r="O16" s="27"/>
      <c r="P16" s="27"/>
    </row>
    <row r="17" spans="1:16" ht="15">
      <c r="A17" s="387">
        <v>4.1</v>
      </c>
      <c r="B17" s="388" t="s">
        <v>1082</v>
      </c>
      <c r="C17" s="27"/>
      <c r="D17" s="27"/>
      <c r="E17" s="27"/>
      <c r="F17" s="27"/>
      <c r="G17" s="27"/>
      <c r="H17" s="27"/>
      <c r="I17" s="27"/>
      <c r="J17" s="27"/>
      <c r="K17" s="27"/>
      <c r="L17" s="27"/>
      <c r="M17" s="27"/>
      <c r="N17" s="184"/>
      <c r="O17" s="27"/>
      <c r="P17" s="27"/>
    </row>
    <row r="18" spans="1:16" ht="15">
      <c r="A18" s="387">
        <v>4.2</v>
      </c>
      <c r="B18" s="388" t="s">
        <v>1083</v>
      </c>
      <c r="C18" s="27"/>
      <c r="D18" s="27"/>
      <c r="E18" s="27"/>
      <c r="F18" s="27"/>
      <c r="G18" s="27"/>
      <c r="H18" s="27"/>
      <c r="I18" s="27"/>
      <c r="J18" s="27"/>
      <c r="K18" s="27"/>
      <c r="L18" s="27"/>
      <c r="M18" s="27"/>
      <c r="N18" s="184"/>
      <c r="O18" s="27"/>
      <c r="P18" s="27"/>
    </row>
    <row r="19" spans="1:16" ht="15">
      <c r="A19" s="387">
        <v>4.3</v>
      </c>
      <c r="B19" s="388" t="s">
        <v>1084</v>
      </c>
      <c r="C19" s="27"/>
      <c r="D19" s="27"/>
      <c r="E19" s="27"/>
      <c r="F19" s="27"/>
      <c r="G19" s="27"/>
      <c r="H19" s="27"/>
      <c r="I19" s="27"/>
      <c r="J19" s="27"/>
      <c r="K19" s="27"/>
      <c r="L19" s="27"/>
      <c r="M19" s="27"/>
      <c r="N19" s="184"/>
      <c r="O19" s="27"/>
      <c r="P19" s="27"/>
    </row>
    <row r="20" spans="1:16" ht="15">
      <c r="A20" s="387">
        <v>4.4</v>
      </c>
      <c r="B20" s="388" t="s">
        <v>1085</v>
      </c>
      <c r="C20" s="27"/>
      <c r="D20" s="27"/>
      <c r="E20" s="27"/>
      <c r="F20" s="27"/>
      <c r="G20" s="27"/>
      <c r="H20" s="27"/>
      <c r="I20" s="27"/>
      <c r="J20" s="27"/>
      <c r="K20" s="27"/>
      <c r="L20" s="27"/>
      <c r="M20" s="27"/>
      <c r="N20" s="184"/>
      <c r="O20" s="27"/>
      <c r="P20" s="27"/>
    </row>
    <row r="21" spans="1:16" ht="15">
      <c r="A21" s="387">
        <v>4.5</v>
      </c>
      <c r="B21" s="388" t="s">
        <v>1086</v>
      </c>
      <c r="C21" s="27"/>
      <c r="D21" s="27"/>
      <c r="E21" s="27"/>
      <c r="F21" s="27"/>
      <c r="G21" s="27"/>
      <c r="H21" s="27"/>
      <c r="I21" s="27"/>
      <c r="J21" s="27"/>
      <c r="K21" s="27"/>
      <c r="L21" s="27"/>
      <c r="M21" s="27"/>
      <c r="N21" s="184"/>
      <c r="O21" s="27"/>
      <c r="P21" s="27"/>
    </row>
    <row r="22" spans="1:16" ht="15">
      <c r="A22" s="27">
        <v>5</v>
      </c>
      <c r="B22" s="384" t="s">
        <v>45</v>
      </c>
      <c r="C22" s="27"/>
      <c r="D22" s="27"/>
      <c r="E22" s="27"/>
      <c r="F22" s="27"/>
      <c r="G22" s="27"/>
      <c r="H22" s="27"/>
      <c r="I22" s="27"/>
      <c r="J22" s="27"/>
      <c r="K22" s="27"/>
      <c r="L22" s="27"/>
      <c r="M22" s="27"/>
      <c r="N22" s="184"/>
      <c r="O22" s="27"/>
      <c r="P22" s="27"/>
    </row>
    <row r="25" spans="1:16" ht="17.25" customHeight="1">
      <c r="A25" s="1251" t="s">
        <v>1029</v>
      </c>
      <c r="B25" s="1252"/>
      <c r="C25" s="1244" t="s">
        <v>1061</v>
      </c>
      <c r="D25" s="1239" t="s">
        <v>1062</v>
      </c>
      <c r="E25" s="1257"/>
      <c r="F25" s="1257"/>
      <c r="G25" s="1257"/>
      <c r="H25" s="1257"/>
      <c r="I25" s="1257"/>
      <c r="J25" s="1257"/>
      <c r="K25" s="1257"/>
      <c r="L25" s="1257"/>
      <c r="M25" s="1257"/>
      <c r="N25" s="1240"/>
      <c r="O25" s="1239" t="s">
        <v>1063</v>
      </c>
      <c r="P25" s="1240"/>
    </row>
    <row r="26" spans="1:16" ht="21" customHeight="1">
      <c r="A26" s="1253"/>
      <c r="B26" s="1254"/>
      <c r="C26" s="1245"/>
      <c r="D26" s="1241" t="s">
        <v>1064</v>
      </c>
      <c r="E26" s="1242"/>
      <c r="F26" s="1242"/>
      <c r="G26" s="1242"/>
      <c r="H26" s="1242"/>
      <c r="I26" s="1242"/>
      <c r="J26" s="1242"/>
      <c r="K26" s="1242"/>
      <c r="L26" s="1243"/>
      <c r="M26" s="1241" t="s">
        <v>1065</v>
      </c>
      <c r="N26" s="1243"/>
      <c r="O26" s="1244" t="s">
        <v>1066</v>
      </c>
      <c r="P26" s="1247" t="s">
        <v>1067</v>
      </c>
    </row>
    <row r="27" spans="1:16" ht="15">
      <c r="A27" s="1253"/>
      <c r="B27" s="1254"/>
      <c r="C27" s="1245"/>
      <c r="D27" s="1244" t="s">
        <v>1068</v>
      </c>
      <c r="E27" s="1250" t="s">
        <v>1069</v>
      </c>
      <c r="F27" s="380"/>
      <c r="G27" s="380"/>
      <c r="H27" s="380"/>
      <c r="I27" s="1250" t="s">
        <v>1070</v>
      </c>
      <c r="J27" s="380"/>
      <c r="K27" s="380"/>
      <c r="L27" s="380"/>
      <c r="M27" s="1244" t="s">
        <v>1071</v>
      </c>
      <c r="N27" s="1244" t="s">
        <v>1072</v>
      </c>
      <c r="O27" s="1245"/>
      <c r="P27" s="1248"/>
    </row>
    <row r="28" spans="1:16" ht="82.5" customHeight="1">
      <c r="A28" s="1253"/>
      <c r="B28" s="1254"/>
      <c r="C28" s="381"/>
      <c r="D28" s="1246"/>
      <c r="E28" s="1246"/>
      <c r="F28" s="382" t="s">
        <v>1073</v>
      </c>
      <c r="G28" s="382" t="s">
        <v>1074</v>
      </c>
      <c r="H28" s="382" t="s">
        <v>1075</v>
      </c>
      <c r="I28" s="1246"/>
      <c r="J28" s="382" t="s">
        <v>1076</v>
      </c>
      <c r="K28" s="382" t="s">
        <v>1077</v>
      </c>
      <c r="L28" s="382" t="s">
        <v>1078</v>
      </c>
      <c r="M28" s="1246"/>
      <c r="N28" s="1246"/>
      <c r="O28" s="1246"/>
      <c r="P28" s="1249"/>
    </row>
    <row r="29" spans="1:16" ht="15">
      <c r="A29" s="1255"/>
      <c r="B29" s="1256"/>
      <c r="C29" s="389" t="s">
        <v>7</v>
      </c>
      <c r="D29" s="389" t="s">
        <v>8</v>
      </c>
      <c r="E29" s="389" t="s">
        <v>9</v>
      </c>
      <c r="F29" s="389" t="s">
        <v>46</v>
      </c>
      <c r="G29" s="389" t="s">
        <v>47</v>
      </c>
      <c r="H29" s="389" t="s">
        <v>156</v>
      </c>
      <c r="I29" s="389" t="s">
        <v>157</v>
      </c>
      <c r="J29" s="389" t="s">
        <v>158</v>
      </c>
      <c r="K29" s="389" t="s">
        <v>159</v>
      </c>
      <c r="L29" s="389" t="s">
        <v>160</v>
      </c>
      <c r="M29" s="389" t="s">
        <v>161</v>
      </c>
      <c r="N29" s="389" t="s">
        <v>162</v>
      </c>
      <c r="O29" s="389" t="s">
        <v>163</v>
      </c>
      <c r="P29" s="389" t="s">
        <v>758</v>
      </c>
    </row>
    <row r="30" spans="1:16" ht="15">
      <c r="A30" s="27">
        <v>1</v>
      </c>
      <c r="B30" s="384" t="s">
        <v>1050</v>
      </c>
      <c r="C30" s="27"/>
      <c r="D30" s="385"/>
      <c r="E30" s="385"/>
      <c r="F30" s="385"/>
      <c r="G30" s="385"/>
      <c r="H30" s="385"/>
      <c r="I30" s="385"/>
      <c r="J30" s="385"/>
      <c r="K30" s="385"/>
      <c r="L30" s="385"/>
      <c r="M30" s="385"/>
      <c r="N30" s="386"/>
      <c r="O30" s="27"/>
      <c r="P30" s="27"/>
    </row>
    <row r="31" spans="1:16" ht="15">
      <c r="A31" s="27">
        <v>2</v>
      </c>
      <c r="B31" s="384" t="s">
        <v>599</v>
      </c>
      <c r="C31" s="27"/>
      <c r="D31" s="27"/>
      <c r="E31" s="27"/>
      <c r="F31" s="27"/>
      <c r="G31" s="27"/>
      <c r="H31" s="27"/>
      <c r="I31" s="27"/>
      <c r="J31" s="27"/>
      <c r="K31" s="27"/>
      <c r="L31" s="27"/>
      <c r="M31" s="27"/>
      <c r="N31" s="184"/>
      <c r="O31" s="27"/>
      <c r="P31" s="27"/>
    </row>
    <row r="32" spans="1:16" ht="15">
      <c r="A32" s="27">
        <v>3</v>
      </c>
      <c r="B32" s="384" t="s">
        <v>605</v>
      </c>
      <c r="C32" s="27"/>
      <c r="D32" s="27"/>
      <c r="E32" s="27"/>
      <c r="F32" s="27"/>
      <c r="G32" s="27"/>
      <c r="H32" s="27"/>
      <c r="I32" s="27"/>
      <c r="J32" s="27"/>
      <c r="K32" s="27"/>
      <c r="L32" s="27"/>
      <c r="M32" s="27"/>
      <c r="N32" s="184"/>
      <c r="O32" s="27"/>
      <c r="P32" s="27"/>
    </row>
    <row r="33" spans="1:16" ht="15">
      <c r="A33" s="387">
        <v>3.1</v>
      </c>
      <c r="B33" s="388" t="s">
        <v>1079</v>
      </c>
      <c r="C33" s="27"/>
      <c r="D33" s="27"/>
      <c r="E33" s="27"/>
      <c r="F33" s="27"/>
      <c r="G33" s="27"/>
      <c r="H33" s="27"/>
      <c r="I33" s="27"/>
      <c r="J33" s="27"/>
      <c r="K33" s="27"/>
      <c r="L33" s="27"/>
      <c r="M33" s="27"/>
      <c r="N33" s="184"/>
      <c r="O33" s="27"/>
      <c r="P33" s="27"/>
    </row>
    <row r="34" spans="1:16" ht="15">
      <c r="A34" s="387">
        <v>3.2</v>
      </c>
      <c r="B34" s="388" t="s">
        <v>1080</v>
      </c>
      <c r="C34" s="27"/>
      <c r="D34" s="27"/>
      <c r="E34" s="27"/>
      <c r="F34" s="27"/>
      <c r="G34" s="27"/>
      <c r="H34" s="27"/>
      <c r="I34" s="27"/>
      <c r="J34" s="27"/>
      <c r="K34" s="27"/>
      <c r="L34" s="27"/>
      <c r="M34" s="27"/>
      <c r="N34" s="184"/>
      <c r="O34" s="27"/>
      <c r="P34" s="27"/>
    </row>
    <row r="35" spans="1:16" ht="15">
      <c r="A35" s="387">
        <v>3.3</v>
      </c>
      <c r="B35" s="388" t="s">
        <v>1081</v>
      </c>
      <c r="C35" s="27"/>
      <c r="D35" s="27"/>
      <c r="E35" s="27"/>
      <c r="F35" s="27"/>
      <c r="G35" s="27"/>
      <c r="H35" s="27"/>
      <c r="I35" s="27"/>
      <c r="J35" s="27"/>
      <c r="K35" s="27"/>
      <c r="L35" s="27"/>
      <c r="M35" s="27"/>
      <c r="N35" s="184"/>
      <c r="O35" s="27"/>
      <c r="P35" s="27"/>
    </row>
    <row r="36" spans="1:16" ht="15">
      <c r="A36" s="27">
        <v>4</v>
      </c>
      <c r="B36" s="384" t="s">
        <v>45</v>
      </c>
      <c r="C36" s="27"/>
      <c r="D36" s="27"/>
      <c r="E36" s="27"/>
      <c r="F36" s="27"/>
      <c r="G36" s="27"/>
      <c r="H36" s="27"/>
      <c r="I36" s="27"/>
      <c r="J36" s="27"/>
      <c r="K36" s="27"/>
      <c r="L36" s="27"/>
      <c r="M36" s="27"/>
      <c r="N36" s="184"/>
      <c r="O36" s="27"/>
      <c r="P36" s="27"/>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1"/>
  <headerFooter>
    <oddHeader>&amp;CEN
Annex XXI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AEDAE-7F13-4FBD-A449-BDA0A8538471}">
  <sheetPr>
    <pageSetUpPr fitToPage="1"/>
  </sheetPr>
  <dimension ref="A1:C15"/>
  <sheetViews>
    <sheetView workbookViewId="0" topLeftCell="A1"/>
  </sheetViews>
  <sheetFormatPr defaultColWidth="9.140625" defaultRowHeight="15"/>
  <cols>
    <col min="1" max="1" width="3.57421875" style="1" customWidth="1"/>
    <col min="2" max="2" width="74.421875" style="1" customWidth="1"/>
    <col min="3" max="3" width="43.421875" style="1" customWidth="1"/>
    <col min="4" max="16384" width="9.140625" style="1" customWidth="1"/>
  </cols>
  <sheetData>
    <row r="1" spans="1:3" ht="20.25">
      <c r="A1" s="338" t="s">
        <v>982</v>
      </c>
      <c r="B1" s="351"/>
      <c r="C1" s="351"/>
    </row>
    <row r="5" spans="1:3" ht="15">
      <c r="A5" s="390"/>
      <c r="B5" s="390"/>
      <c r="C5" s="75" t="s">
        <v>1087</v>
      </c>
    </row>
    <row r="6" spans="2:3" ht="15">
      <c r="B6" s="390"/>
      <c r="C6" s="41" t="s">
        <v>7</v>
      </c>
    </row>
    <row r="7" spans="1:3" ht="15">
      <c r="A7" s="75">
        <v>1</v>
      </c>
      <c r="B7" s="391" t="s">
        <v>1088</v>
      </c>
      <c r="C7" s="27"/>
    </row>
    <row r="8" spans="1:3" ht="15">
      <c r="A8" s="41">
        <v>2</v>
      </c>
      <c r="B8" s="135" t="s">
        <v>1089</v>
      </c>
      <c r="C8" s="27"/>
    </row>
    <row r="9" spans="1:3" ht="15">
      <c r="A9" s="41">
        <v>3</v>
      </c>
      <c r="B9" s="135" t="s">
        <v>1090</v>
      </c>
      <c r="C9" s="27"/>
    </row>
    <row r="10" spans="1:3" ht="15">
      <c r="A10" s="41">
        <v>4</v>
      </c>
      <c r="B10" s="135" t="s">
        <v>1091</v>
      </c>
      <c r="C10" s="27"/>
    </row>
    <row r="11" spans="1:3" ht="15">
      <c r="A11" s="41">
        <v>5</v>
      </c>
      <c r="B11" s="135" t="s">
        <v>1092</v>
      </c>
      <c r="C11" s="27"/>
    </row>
    <row r="12" spans="1:3" ht="15">
      <c r="A12" s="41">
        <v>6</v>
      </c>
      <c r="B12" s="135" t="s">
        <v>1093</v>
      </c>
      <c r="C12" s="27"/>
    </row>
    <row r="13" spans="1:3" ht="15">
      <c r="A13" s="41">
        <v>7</v>
      </c>
      <c r="B13" s="135" t="s">
        <v>1094</v>
      </c>
      <c r="C13" s="27"/>
    </row>
    <row r="14" spans="1:3" ht="15">
      <c r="A14" s="41">
        <v>8</v>
      </c>
      <c r="B14" s="135" t="s">
        <v>1095</v>
      </c>
      <c r="C14" s="27"/>
    </row>
    <row r="15" spans="1:3" ht="15">
      <c r="A15" s="75">
        <v>9</v>
      </c>
      <c r="B15" s="391" t="s">
        <v>1096</v>
      </c>
      <c r="C15" s="27"/>
    </row>
  </sheetData>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&amp;CEN
Annex XXI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3DBD-313A-4F2C-B733-39C43AB1BF0E}">
  <sheetPr>
    <pageSetUpPr fitToPage="1"/>
  </sheetPr>
  <dimension ref="A4:I50"/>
  <sheetViews>
    <sheetView workbookViewId="0" topLeftCell="A1"/>
  </sheetViews>
  <sheetFormatPr defaultColWidth="11.57421875" defaultRowHeight="15"/>
  <cols>
    <col min="1" max="1" width="11.57421875" style="1" customWidth="1"/>
    <col min="2" max="2" width="25.57421875" style="1" customWidth="1"/>
    <col min="3" max="3" width="31.421875" style="1" customWidth="1"/>
    <col min="4" max="4" width="20.57421875" style="1" customWidth="1"/>
    <col min="5" max="5" width="23.57421875" style="1" customWidth="1"/>
    <col min="6" max="6" width="26.421875" style="1" customWidth="1"/>
    <col min="7" max="7" width="32.00390625" style="1" customWidth="1"/>
    <col min="8" max="8" width="26.8515625" style="1" customWidth="1"/>
    <col min="9" max="9" width="16.57421875" style="1" customWidth="1"/>
    <col min="10" max="16384" width="11.57421875" style="1" customWidth="1"/>
  </cols>
  <sheetData>
    <row r="4" spans="2:8" ht="18.75" customHeight="1">
      <c r="B4" s="392" t="s">
        <v>983</v>
      </c>
      <c r="C4" s="77"/>
      <c r="D4" s="77"/>
      <c r="E4" s="77"/>
      <c r="F4" s="77"/>
      <c r="G4" s="77"/>
      <c r="H4" s="77"/>
    </row>
    <row r="5" spans="2:8" ht="18.75">
      <c r="B5" s="393"/>
      <c r="C5" s="77"/>
      <c r="D5" s="77"/>
      <c r="E5" s="77"/>
      <c r="F5" s="77"/>
      <c r="G5" s="77"/>
      <c r="H5" s="77"/>
    </row>
    <row r="6" spans="2:8" ht="21">
      <c r="B6" s="394" t="s">
        <v>995</v>
      </c>
      <c r="C6" s="395"/>
      <c r="D6" s="320"/>
      <c r="E6" s="320"/>
      <c r="F6" s="320"/>
      <c r="G6" s="320"/>
      <c r="H6" s="320"/>
    </row>
    <row r="7" spans="1:9" s="395" customFormat="1" ht="15" customHeight="1">
      <c r="A7" s="1"/>
      <c r="B7" s="1269" t="s">
        <v>1097</v>
      </c>
      <c r="C7" s="1269" t="s">
        <v>996</v>
      </c>
      <c r="D7" s="1271" t="s">
        <v>1098</v>
      </c>
      <c r="E7" s="1272"/>
      <c r="F7" s="1269" t="s">
        <v>1099</v>
      </c>
      <c r="G7" s="1267" t="s">
        <v>1100</v>
      </c>
      <c r="H7" s="1269" t="s">
        <v>1101</v>
      </c>
      <c r="I7" s="1267" t="s">
        <v>1102</v>
      </c>
    </row>
    <row r="8" spans="1:9" s="395" customFormat="1" ht="38.25">
      <c r="A8" s="1"/>
      <c r="B8" s="1270"/>
      <c r="C8" s="1270"/>
      <c r="D8" s="396"/>
      <c r="E8" s="397" t="s">
        <v>1103</v>
      </c>
      <c r="F8" s="1270"/>
      <c r="G8" s="1268" t="s">
        <v>1104</v>
      </c>
      <c r="H8" s="1270"/>
      <c r="I8" s="1268"/>
    </row>
    <row r="9" spans="2:9" ht="15">
      <c r="B9" s="15" t="s">
        <v>7</v>
      </c>
      <c r="C9" s="15" t="s">
        <v>8</v>
      </c>
      <c r="D9" s="39" t="s">
        <v>9</v>
      </c>
      <c r="E9" s="39" t="s">
        <v>46</v>
      </c>
      <c r="F9" s="39" t="s">
        <v>47</v>
      </c>
      <c r="G9" s="39" t="s">
        <v>156</v>
      </c>
      <c r="H9" s="39" t="s">
        <v>157</v>
      </c>
      <c r="I9" s="39" t="s">
        <v>158</v>
      </c>
    </row>
    <row r="10" spans="2:9" ht="15">
      <c r="B10" s="1264"/>
      <c r="C10" s="398" t="s">
        <v>1010</v>
      </c>
      <c r="D10" s="220"/>
      <c r="E10" s="27"/>
      <c r="F10" s="27"/>
      <c r="G10" s="27"/>
      <c r="H10" s="27"/>
      <c r="I10" s="27"/>
    </row>
    <row r="11" spans="2:9" ht="15">
      <c r="B11" s="1265"/>
      <c r="C11" s="399" t="s">
        <v>1011</v>
      </c>
      <c r="D11" s="220"/>
      <c r="E11" s="27"/>
      <c r="F11" s="27"/>
      <c r="G11" s="27"/>
      <c r="H11" s="27"/>
      <c r="I11" s="27"/>
    </row>
    <row r="12" spans="2:9" ht="15">
      <c r="B12" s="1265"/>
      <c r="C12" s="399" t="s">
        <v>1012</v>
      </c>
      <c r="D12" s="220"/>
      <c r="E12" s="27"/>
      <c r="F12" s="27"/>
      <c r="G12" s="27"/>
      <c r="H12" s="27"/>
      <c r="I12" s="27"/>
    </row>
    <row r="13" spans="2:9" ht="15">
      <c r="B13" s="1265"/>
      <c r="C13" s="398" t="s">
        <v>1013</v>
      </c>
      <c r="D13" s="220"/>
      <c r="E13" s="27"/>
      <c r="F13" s="27"/>
      <c r="G13" s="27"/>
      <c r="H13" s="27"/>
      <c r="I13" s="27"/>
    </row>
    <row r="14" spans="2:9" ht="15">
      <c r="B14" s="1265"/>
      <c r="C14" s="398" t="s">
        <v>1014</v>
      </c>
      <c r="D14" s="220"/>
      <c r="E14" s="27"/>
      <c r="F14" s="27"/>
      <c r="G14" s="27"/>
      <c r="H14" s="27"/>
      <c r="I14" s="27"/>
    </row>
    <row r="15" spans="2:9" ht="15">
      <c r="B15" s="1265"/>
      <c r="C15" s="398" t="s">
        <v>1015</v>
      </c>
      <c r="D15" s="27"/>
      <c r="E15" s="27"/>
      <c r="F15" s="27"/>
      <c r="G15" s="27"/>
      <c r="H15" s="27"/>
      <c r="I15" s="27"/>
    </row>
    <row r="16" spans="2:9" ht="15">
      <c r="B16" s="1265"/>
      <c r="C16" s="398" t="s">
        <v>1016</v>
      </c>
      <c r="D16" s="27"/>
      <c r="E16" s="27"/>
      <c r="F16" s="27"/>
      <c r="G16" s="27"/>
      <c r="H16" s="27"/>
      <c r="I16" s="27"/>
    </row>
    <row r="17" spans="2:9" ht="15">
      <c r="B17" s="1265"/>
      <c r="C17" s="399" t="s">
        <v>1017</v>
      </c>
      <c r="D17" s="27"/>
      <c r="E17" s="27"/>
      <c r="F17" s="27"/>
      <c r="G17" s="27"/>
      <c r="H17" s="27"/>
      <c r="I17" s="27"/>
    </row>
    <row r="18" spans="2:9" ht="15">
      <c r="B18" s="1265"/>
      <c r="C18" s="399" t="s">
        <v>1018</v>
      </c>
      <c r="D18" s="27"/>
      <c r="E18" s="27"/>
      <c r="F18" s="27"/>
      <c r="G18" s="27"/>
      <c r="H18" s="27"/>
      <c r="I18" s="27"/>
    </row>
    <row r="19" spans="2:9" ht="15">
      <c r="B19" s="1265"/>
      <c r="C19" s="398" t="s">
        <v>1019</v>
      </c>
      <c r="D19" s="27"/>
      <c r="E19" s="27"/>
      <c r="F19" s="27"/>
      <c r="G19" s="27"/>
      <c r="H19" s="27"/>
      <c r="I19" s="27"/>
    </row>
    <row r="20" spans="2:9" ht="15">
      <c r="B20" s="1265"/>
      <c r="C20" s="399" t="s">
        <v>1020</v>
      </c>
      <c r="D20" s="27"/>
      <c r="E20" s="27"/>
      <c r="F20" s="27"/>
      <c r="G20" s="27"/>
      <c r="H20" s="27"/>
      <c r="I20" s="27"/>
    </row>
    <row r="21" spans="2:9" ht="15">
      <c r="B21" s="1265"/>
      <c r="C21" s="399" t="s">
        <v>1021</v>
      </c>
      <c r="D21" s="27"/>
      <c r="E21" s="27"/>
      <c r="F21" s="27"/>
      <c r="G21" s="27"/>
      <c r="H21" s="27"/>
      <c r="I21" s="27"/>
    </row>
    <row r="22" spans="2:9" ht="15">
      <c r="B22" s="1265"/>
      <c r="C22" s="398" t="s">
        <v>1022</v>
      </c>
      <c r="D22" s="27"/>
      <c r="E22" s="27"/>
      <c r="F22" s="27"/>
      <c r="G22" s="27"/>
      <c r="H22" s="27"/>
      <c r="I22" s="27"/>
    </row>
    <row r="23" spans="2:9" ht="15">
      <c r="B23" s="1265"/>
      <c r="C23" s="399" t="s">
        <v>1023</v>
      </c>
      <c r="D23" s="27"/>
      <c r="E23" s="27"/>
      <c r="F23" s="27"/>
      <c r="G23" s="27"/>
      <c r="H23" s="27"/>
      <c r="I23" s="27"/>
    </row>
    <row r="24" spans="2:9" ht="15">
      <c r="B24" s="1265"/>
      <c r="C24" s="400" t="s">
        <v>1024</v>
      </c>
      <c r="D24" s="27"/>
      <c r="E24" s="27"/>
      <c r="F24" s="27"/>
      <c r="G24" s="27"/>
      <c r="H24" s="27"/>
      <c r="I24" s="27"/>
    </row>
    <row r="25" spans="2:9" ht="15">
      <c r="B25" s="1265"/>
      <c r="C25" s="399" t="s">
        <v>1025</v>
      </c>
      <c r="D25" s="27"/>
      <c r="E25" s="27"/>
      <c r="F25" s="27"/>
      <c r="G25" s="27"/>
      <c r="H25" s="27"/>
      <c r="I25" s="27"/>
    </row>
    <row r="26" spans="2:9" ht="15">
      <c r="B26" s="1266"/>
      <c r="C26" s="398" t="s">
        <v>1026</v>
      </c>
      <c r="D26" s="27"/>
      <c r="E26" s="27"/>
      <c r="F26" s="27"/>
      <c r="G26" s="27"/>
      <c r="H26" s="27"/>
      <c r="I26" s="27"/>
    </row>
    <row r="30" ht="15">
      <c r="B30" s="394" t="s">
        <v>1029</v>
      </c>
    </row>
    <row r="31" spans="1:9" s="395" customFormat="1" ht="15" customHeight="1">
      <c r="A31" s="1"/>
      <c r="B31" s="1269" t="s">
        <v>1097</v>
      </c>
      <c r="C31" s="1269" t="s">
        <v>996</v>
      </c>
      <c r="D31" s="1271" t="s">
        <v>1105</v>
      </c>
      <c r="E31" s="1272"/>
      <c r="F31" s="1269" t="s">
        <v>1099</v>
      </c>
      <c r="G31" s="1273" t="s">
        <v>1001</v>
      </c>
      <c r="H31" s="1267" t="s">
        <v>1101</v>
      </c>
      <c r="I31" s="1267" t="s">
        <v>1102</v>
      </c>
    </row>
    <row r="32" spans="1:9" s="395" customFormat="1" ht="38.25">
      <c r="A32" s="1"/>
      <c r="B32" s="1270"/>
      <c r="C32" s="1270"/>
      <c r="D32" s="396"/>
      <c r="E32" s="397" t="s">
        <v>1103</v>
      </c>
      <c r="F32" s="1270"/>
      <c r="G32" s="1274"/>
      <c r="H32" s="1268"/>
      <c r="I32" s="1268"/>
    </row>
    <row r="33" spans="2:9" ht="15">
      <c r="B33" s="15" t="s">
        <v>7</v>
      </c>
      <c r="C33" s="15" t="s">
        <v>8</v>
      </c>
      <c r="D33" s="39" t="s">
        <v>9</v>
      </c>
      <c r="E33" s="39" t="s">
        <v>46</v>
      </c>
      <c r="F33" s="39" t="s">
        <v>47</v>
      </c>
      <c r="G33" s="401" t="s">
        <v>156</v>
      </c>
      <c r="H33" s="402" t="s">
        <v>157</v>
      </c>
      <c r="I33" s="402" t="s">
        <v>158</v>
      </c>
    </row>
    <row r="34" spans="2:9" ht="15">
      <c r="B34" s="1264"/>
      <c r="C34" s="398" t="s">
        <v>1010</v>
      </c>
      <c r="D34" s="220"/>
      <c r="E34" s="27"/>
      <c r="F34" s="27"/>
      <c r="G34" s="27"/>
      <c r="H34" s="27"/>
      <c r="I34" s="27"/>
    </row>
    <row r="35" spans="2:9" ht="15">
      <c r="B35" s="1265"/>
      <c r="C35" s="399" t="s">
        <v>1011</v>
      </c>
      <c r="D35" s="220"/>
      <c r="E35" s="27"/>
      <c r="F35" s="27"/>
      <c r="G35" s="27"/>
      <c r="H35" s="27"/>
      <c r="I35" s="27"/>
    </row>
    <row r="36" spans="2:9" ht="15">
      <c r="B36" s="1265"/>
      <c r="C36" s="399" t="s">
        <v>1012</v>
      </c>
      <c r="D36" s="220"/>
      <c r="E36" s="27"/>
      <c r="F36" s="27"/>
      <c r="G36" s="27"/>
      <c r="H36" s="27"/>
      <c r="I36" s="27"/>
    </row>
    <row r="37" spans="2:9" ht="15">
      <c r="B37" s="1265"/>
      <c r="C37" s="398" t="s">
        <v>1013</v>
      </c>
      <c r="D37" s="220"/>
      <c r="E37" s="27"/>
      <c r="F37" s="27"/>
      <c r="G37" s="27"/>
      <c r="H37" s="27"/>
      <c r="I37" s="27"/>
    </row>
    <row r="38" spans="2:9" ht="15">
      <c r="B38" s="1265"/>
      <c r="C38" s="398" t="s">
        <v>1014</v>
      </c>
      <c r="D38" s="220"/>
      <c r="E38" s="27"/>
      <c r="F38" s="27"/>
      <c r="G38" s="27"/>
      <c r="H38" s="27"/>
      <c r="I38" s="27"/>
    </row>
    <row r="39" spans="2:9" ht="15">
      <c r="B39" s="1265"/>
      <c r="C39" s="398" t="s">
        <v>1015</v>
      </c>
      <c r="D39" s="27"/>
      <c r="E39" s="27"/>
      <c r="F39" s="27"/>
      <c r="G39" s="27"/>
      <c r="H39" s="27"/>
      <c r="I39" s="27"/>
    </row>
    <row r="40" spans="2:9" ht="15">
      <c r="B40" s="1265"/>
      <c r="C40" s="398" t="s">
        <v>1016</v>
      </c>
      <c r="D40" s="27"/>
      <c r="E40" s="27"/>
      <c r="F40" s="27"/>
      <c r="G40" s="27"/>
      <c r="H40" s="27"/>
      <c r="I40" s="27"/>
    </row>
    <row r="41" spans="2:9" ht="15">
      <c r="B41" s="1265"/>
      <c r="C41" s="399" t="s">
        <v>1017</v>
      </c>
      <c r="D41" s="27"/>
      <c r="E41" s="27"/>
      <c r="F41" s="27"/>
      <c r="G41" s="27"/>
      <c r="H41" s="27"/>
      <c r="I41" s="27"/>
    </row>
    <row r="42" spans="2:9" ht="15">
      <c r="B42" s="1265"/>
      <c r="C42" s="399" t="s">
        <v>1018</v>
      </c>
      <c r="D42" s="27"/>
      <c r="E42" s="27"/>
      <c r="F42" s="27"/>
      <c r="G42" s="27"/>
      <c r="H42" s="27"/>
      <c r="I42" s="27"/>
    </row>
    <row r="43" spans="2:9" ht="15">
      <c r="B43" s="1265"/>
      <c r="C43" s="398" t="s">
        <v>1019</v>
      </c>
      <c r="D43" s="27"/>
      <c r="E43" s="27"/>
      <c r="F43" s="27"/>
      <c r="G43" s="27"/>
      <c r="H43" s="27"/>
      <c r="I43" s="27"/>
    </row>
    <row r="44" spans="2:9" ht="15">
      <c r="B44" s="1265"/>
      <c r="C44" s="399" t="s">
        <v>1020</v>
      </c>
      <c r="D44" s="27"/>
      <c r="E44" s="27"/>
      <c r="F44" s="27"/>
      <c r="G44" s="27"/>
      <c r="H44" s="27"/>
      <c r="I44" s="27"/>
    </row>
    <row r="45" spans="2:9" ht="15">
      <c r="B45" s="1265"/>
      <c r="C45" s="399" t="s">
        <v>1021</v>
      </c>
      <c r="D45" s="27"/>
      <c r="E45" s="27"/>
      <c r="F45" s="27"/>
      <c r="G45" s="27"/>
      <c r="H45" s="27"/>
      <c r="I45" s="27"/>
    </row>
    <row r="46" spans="2:9" ht="15">
      <c r="B46" s="1265"/>
      <c r="C46" s="398" t="s">
        <v>1022</v>
      </c>
      <c r="D46" s="27"/>
      <c r="E46" s="27"/>
      <c r="F46" s="27"/>
      <c r="G46" s="27"/>
      <c r="H46" s="27"/>
      <c r="I46" s="27"/>
    </row>
    <row r="47" spans="2:9" ht="15">
      <c r="B47" s="1265"/>
      <c r="C47" s="399" t="s">
        <v>1023</v>
      </c>
      <c r="D47" s="27"/>
      <c r="E47" s="27"/>
      <c r="F47" s="27"/>
      <c r="G47" s="27"/>
      <c r="H47" s="27"/>
      <c r="I47" s="27"/>
    </row>
    <row r="48" spans="2:9" ht="15">
      <c r="B48" s="1265"/>
      <c r="C48" s="400" t="s">
        <v>1024</v>
      </c>
      <c r="D48" s="27"/>
      <c r="E48" s="27"/>
      <c r="F48" s="27"/>
      <c r="G48" s="27"/>
      <c r="H48" s="27"/>
      <c r="I48" s="27"/>
    </row>
    <row r="49" spans="2:9" ht="15">
      <c r="B49" s="1265"/>
      <c r="C49" s="399" t="s">
        <v>1025</v>
      </c>
      <c r="D49" s="27"/>
      <c r="E49" s="27"/>
      <c r="F49" s="27"/>
      <c r="G49" s="27"/>
      <c r="H49" s="27"/>
      <c r="I49" s="27"/>
    </row>
    <row r="50" spans="2:9" ht="15">
      <c r="B50" s="1266"/>
      <c r="C50" s="398" t="s">
        <v>1026</v>
      </c>
      <c r="D50" s="27"/>
      <c r="E50" s="27"/>
      <c r="F50" s="27"/>
      <c r="G50" s="27"/>
      <c r="H50" s="27"/>
      <c r="I50" s="27"/>
    </row>
  </sheetData>
  <mergeCells count="16">
    <mergeCell ref="B34:B50"/>
    <mergeCell ref="I7:I8"/>
    <mergeCell ref="B10:B26"/>
    <mergeCell ref="B31:B32"/>
    <mergeCell ref="C31:C32"/>
    <mergeCell ref="D31:E31"/>
    <mergeCell ref="F31:F32"/>
    <mergeCell ref="G31:G32"/>
    <mergeCell ref="H31:H32"/>
    <mergeCell ref="I31:I32"/>
    <mergeCell ref="B7:B8"/>
    <mergeCell ref="C7:C8"/>
    <mergeCell ref="D7:E7"/>
    <mergeCell ref="F7:F8"/>
    <mergeCell ref="G7:G8"/>
    <mergeCell ref="H7:H8"/>
  </mergeCells>
  <printOptions/>
  <pageMargins left="0.7086614173228347" right="0.7086614173228347" top="0.7874015748031497" bottom="0.7874015748031497" header="0.31496062992125984" footer="0.31496062992125984"/>
  <pageSetup cellComments="asDisplayed" fitToHeight="1" fitToWidth="1" horizontalDpi="600" verticalDpi="600" orientation="landscape" paperSize="9" scale="61" r:id="rId1"/>
  <headerFooter>
    <oddHeader>&amp;CEN
Annex XXI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6F4EF-FE1B-4560-9D37-DF4A1E4377C8}">
  <sheetPr>
    <pageSetUpPr fitToPage="1"/>
  </sheetPr>
  <dimension ref="A2:I29"/>
  <sheetViews>
    <sheetView workbookViewId="0" topLeftCell="A1"/>
  </sheetViews>
  <sheetFormatPr defaultColWidth="11.57421875" defaultRowHeight="15"/>
  <cols>
    <col min="1" max="1" width="11.57421875" style="1" customWidth="1"/>
    <col min="2" max="2" width="25.57421875" style="1" customWidth="1"/>
    <col min="3" max="3" width="31.421875" style="1" customWidth="1"/>
    <col min="4" max="4" width="21.421875" style="1" customWidth="1"/>
    <col min="5" max="5" width="20.421875" style="1" customWidth="1"/>
    <col min="6" max="6" width="26.421875" style="1" customWidth="1"/>
    <col min="7" max="7" width="32.00390625" style="1" customWidth="1"/>
    <col min="8" max="8" width="17.8515625" style="1" customWidth="1"/>
    <col min="9" max="9" width="18.57421875" style="1" customWidth="1"/>
    <col min="10" max="16384" width="11.57421875" style="1" customWidth="1"/>
  </cols>
  <sheetData>
    <row r="2" spans="2:7" ht="18.75">
      <c r="B2" s="338" t="s">
        <v>984</v>
      </c>
      <c r="C2" s="77"/>
      <c r="D2" s="77"/>
      <c r="E2" s="77"/>
      <c r="F2" s="77"/>
      <c r="G2" s="77"/>
    </row>
    <row r="3" spans="2:7" ht="21">
      <c r="B3" s="394" t="s">
        <v>995</v>
      </c>
      <c r="C3" s="395"/>
      <c r="D3" s="320"/>
      <c r="E3" s="320"/>
      <c r="F3" s="320"/>
      <c r="G3" s="320"/>
    </row>
    <row r="4" spans="1:9" s="395" customFormat="1" ht="15" customHeight="1">
      <c r="A4" s="1"/>
      <c r="B4" s="1269" t="s">
        <v>1097</v>
      </c>
      <c r="C4" s="1269" t="s">
        <v>996</v>
      </c>
      <c r="D4" s="1269" t="s">
        <v>1106</v>
      </c>
      <c r="E4" s="1271" t="s">
        <v>1098</v>
      </c>
      <c r="F4" s="1272"/>
      <c r="G4" s="1269" t="s">
        <v>1099</v>
      </c>
      <c r="H4" s="1269" t="s">
        <v>1101</v>
      </c>
      <c r="I4" s="1267" t="s">
        <v>1102</v>
      </c>
    </row>
    <row r="5" spans="1:9" s="395" customFormat="1" ht="53.25" customHeight="1">
      <c r="A5" s="1"/>
      <c r="B5" s="1270"/>
      <c r="C5" s="1270"/>
      <c r="D5" s="1270"/>
      <c r="E5" s="396"/>
      <c r="F5" s="397" t="s">
        <v>1103</v>
      </c>
      <c r="G5" s="1270"/>
      <c r="H5" s="1270"/>
      <c r="I5" s="1268"/>
    </row>
    <row r="6" spans="2:9" ht="15">
      <c r="B6" s="15" t="s">
        <v>7</v>
      </c>
      <c r="C6" s="15" t="s">
        <v>8</v>
      </c>
      <c r="D6" s="15" t="s">
        <v>9</v>
      </c>
      <c r="E6" s="39" t="s">
        <v>46</v>
      </c>
      <c r="F6" s="39" t="s">
        <v>47</v>
      </c>
      <c r="G6" s="39" t="s">
        <v>156</v>
      </c>
      <c r="H6" s="39" t="s">
        <v>157</v>
      </c>
      <c r="I6" s="39" t="s">
        <v>158</v>
      </c>
    </row>
    <row r="7" spans="2:9" ht="15">
      <c r="B7" s="1264"/>
      <c r="C7" s="398"/>
      <c r="D7" s="398"/>
      <c r="E7" s="220"/>
      <c r="F7" s="27"/>
      <c r="G7" s="27"/>
      <c r="H7" s="27"/>
      <c r="I7" s="27"/>
    </row>
    <row r="8" spans="2:9" ht="15">
      <c r="B8" s="1265"/>
      <c r="C8" s="399"/>
      <c r="D8" s="399"/>
      <c r="E8" s="220"/>
      <c r="F8" s="27"/>
      <c r="G8" s="27"/>
      <c r="H8" s="27"/>
      <c r="I8" s="27"/>
    </row>
    <row r="9" spans="2:9" ht="15">
      <c r="B9" s="1265"/>
      <c r="C9" s="399"/>
      <c r="D9" s="399"/>
      <c r="E9" s="220"/>
      <c r="F9" s="27"/>
      <c r="G9" s="27"/>
      <c r="H9" s="27"/>
      <c r="I9" s="27"/>
    </row>
    <row r="10" spans="2:9" ht="15">
      <c r="B10" s="1265"/>
      <c r="C10" s="398"/>
      <c r="D10" s="398"/>
      <c r="E10" s="220"/>
      <c r="F10" s="27"/>
      <c r="G10" s="27"/>
      <c r="H10" s="27"/>
      <c r="I10" s="27"/>
    </row>
    <row r="11" spans="2:9" ht="15">
      <c r="B11" s="1265"/>
      <c r="C11" s="398"/>
      <c r="D11" s="398"/>
      <c r="E11" s="220"/>
      <c r="F11" s="27"/>
      <c r="G11" s="27"/>
      <c r="H11" s="27"/>
      <c r="I11" s="27"/>
    </row>
    <row r="12" spans="2:9" ht="15">
      <c r="B12" s="1265"/>
      <c r="C12" s="398"/>
      <c r="D12" s="398"/>
      <c r="E12" s="27"/>
      <c r="F12" s="27"/>
      <c r="G12" s="27"/>
      <c r="H12" s="27"/>
      <c r="I12" s="27"/>
    </row>
    <row r="13" spans="2:9" ht="15">
      <c r="B13" s="1265"/>
      <c r="C13" s="398"/>
      <c r="D13" s="398"/>
      <c r="E13" s="27"/>
      <c r="F13" s="27"/>
      <c r="G13" s="27"/>
      <c r="H13" s="27"/>
      <c r="I13" s="27"/>
    </row>
    <row r="14" spans="2:9" ht="15">
      <c r="B14" s="1266"/>
      <c r="C14" s="399"/>
      <c r="D14" s="399"/>
      <c r="E14" s="27"/>
      <c r="F14" s="27"/>
      <c r="G14" s="27"/>
      <c r="H14" s="27"/>
      <c r="I14" s="27"/>
    </row>
    <row r="18" ht="15">
      <c r="B18" s="394" t="s">
        <v>1029</v>
      </c>
    </row>
    <row r="19" spans="1:9" s="395" customFormat="1" ht="15" customHeight="1">
      <c r="A19" s="1"/>
      <c r="B19" s="1269" t="s">
        <v>1097</v>
      </c>
      <c r="C19" s="1269" t="s">
        <v>996</v>
      </c>
      <c r="D19" s="1269" t="s">
        <v>1106</v>
      </c>
      <c r="E19" s="1271" t="s">
        <v>1105</v>
      </c>
      <c r="F19" s="1272"/>
      <c r="G19" s="1269" t="s">
        <v>1099</v>
      </c>
      <c r="H19" s="1269" t="s">
        <v>1101</v>
      </c>
      <c r="I19" s="1267" t="s">
        <v>1102</v>
      </c>
    </row>
    <row r="20" spans="1:9" s="395" customFormat="1" ht="57" customHeight="1">
      <c r="A20" s="1"/>
      <c r="B20" s="1270"/>
      <c r="C20" s="1270"/>
      <c r="D20" s="1270"/>
      <c r="E20" s="396"/>
      <c r="F20" s="397" t="s">
        <v>1103</v>
      </c>
      <c r="G20" s="1270"/>
      <c r="H20" s="1270"/>
      <c r="I20" s="1268"/>
    </row>
    <row r="21" spans="2:9" ht="15">
      <c r="B21" s="15" t="s">
        <v>7</v>
      </c>
      <c r="C21" s="15" t="s">
        <v>8</v>
      </c>
      <c r="D21" s="15" t="s">
        <v>9</v>
      </c>
      <c r="E21" s="39" t="s">
        <v>46</v>
      </c>
      <c r="F21" s="39" t="s">
        <v>47</v>
      </c>
      <c r="G21" s="39" t="s">
        <v>156</v>
      </c>
      <c r="H21" s="39" t="s">
        <v>157</v>
      </c>
      <c r="I21" s="39" t="s">
        <v>158</v>
      </c>
    </row>
    <row r="22" spans="2:9" ht="15">
      <c r="B22" s="1264"/>
      <c r="C22" s="398"/>
      <c r="D22" s="398"/>
      <c r="E22" s="220"/>
      <c r="F22" s="27"/>
      <c r="G22" s="27"/>
      <c r="H22" s="27"/>
      <c r="I22" s="27"/>
    </row>
    <row r="23" spans="2:9" ht="15">
      <c r="B23" s="1265"/>
      <c r="C23" s="399"/>
      <c r="D23" s="399"/>
      <c r="E23" s="220"/>
      <c r="F23" s="27"/>
      <c r="G23" s="27"/>
      <c r="H23" s="27"/>
      <c r="I23" s="27"/>
    </row>
    <row r="24" spans="2:9" ht="15">
      <c r="B24" s="1265"/>
      <c r="C24" s="399"/>
      <c r="D24" s="399"/>
      <c r="E24" s="220"/>
      <c r="F24" s="27"/>
      <c r="G24" s="27"/>
      <c r="H24" s="27"/>
      <c r="I24" s="27"/>
    </row>
    <row r="25" spans="2:9" ht="15">
      <c r="B25" s="1265"/>
      <c r="C25" s="398"/>
      <c r="D25" s="398"/>
      <c r="E25" s="220"/>
      <c r="F25" s="27"/>
      <c r="G25" s="27"/>
      <c r="H25" s="27"/>
      <c r="I25" s="27"/>
    </row>
    <row r="26" spans="2:9" ht="15">
      <c r="B26" s="1265"/>
      <c r="C26" s="398"/>
      <c r="D26" s="398"/>
      <c r="E26" s="220"/>
      <c r="F26" s="27"/>
      <c r="G26" s="27"/>
      <c r="H26" s="27"/>
      <c r="I26" s="27"/>
    </row>
    <row r="27" spans="2:9" ht="15">
      <c r="B27" s="1265"/>
      <c r="C27" s="398"/>
      <c r="D27" s="398"/>
      <c r="E27" s="27"/>
      <c r="F27" s="27"/>
      <c r="G27" s="27"/>
      <c r="H27" s="27"/>
      <c r="I27" s="27"/>
    </row>
    <row r="28" spans="2:9" ht="15">
      <c r="B28" s="1265"/>
      <c r="C28" s="398"/>
      <c r="D28" s="398"/>
      <c r="E28" s="27"/>
      <c r="F28" s="27"/>
      <c r="G28" s="27"/>
      <c r="H28" s="27"/>
      <c r="I28" s="27"/>
    </row>
    <row r="29" spans="2:9" ht="15">
      <c r="B29" s="1266"/>
      <c r="C29" s="399"/>
      <c r="D29" s="399"/>
      <c r="E29" s="27"/>
      <c r="F29" s="27"/>
      <c r="G29" s="27"/>
      <c r="H29" s="27"/>
      <c r="I29" s="27"/>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7" r:id="rId1"/>
  <headerFooter>
    <oddHeader>&amp;CEN
Annex XXI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19B04-371B-438C-A5B6-C4A30C1E920B}">
  <sheetPr>
    <pageSetUpPr fitToPage="1"/>
  </sheetPr>
  <dimension ref="A1:H78"/>
  <sheetViews>
    <sheetView workbookViewId="0" topLeftCell="A1"/>
  </sheetViews>
  <sheetFormatPr defaultColWidth="9.140625" defaultRowHeight="15"/>
  <cols>
    <col min="1" max="1" width="14.7109375" style="1" customWidth="1"/>
    <col min="2" max="2" width="16.57421875" style="1" customWidth="1"/>
    <col min="3" max="3" width="16.8515625" style="1" customWidth="1"/>
    <col min="4" max="4" width="17.7109375" style="1" customWidth="1"/>
    <col min="5" max="5" width="16.140625" style="1" customWidth="1"/>
    <col min="6" max="6" width="23.7109375" style="1" customWidth="1"/>
    <col min="7" max="7" width="17.140625" style="1" customWidth="1"/>
    <col min="8" max="8" width="18.28125" style="1" customWidth="1"/>
    <col min="9" max="16384" width="9.140625" style="1" customWidth="1"/>
  </cols>
  <sheetData>
    <row r="1" spans="1:8" ht="21">
      <c r="A1" s="338" t="s">
        <v>1107</v>
      </c>
      <c r="B1" s="351"/>
      <c r="C1" s="351"/>
      <c r="D1" s="351"/>
      <c r="E1" s="351"/>
      <c r="F1" s="351"/>
      <c r="G1" s="320"/>
      <c r="H1" s="320"/>
    </row>
    <row r="3" ht="15">
      <c r="A3" s="12" t="s">
        <v>1108</v>
      </c>
    </row>
    <row r="4" spans="1:8" ht="15">
      <c r="A4" s="1277" t="s">
        <v>1109</v>
      </c>
      <c r="B4" s="1277"/>
      <c r="C4" s="1277"/>
      <c r="D4" s="1277"/>
      <c r="E4" s="1277"/>
      <c r="F4" s="1277"/>
      <c r="G4" s="1277"/>
      <c r="H4" s="1277"/>
    </row>
    <row r="5" spans="1:8" ht="30">
      <c r="A5" s="1278" t="s">
        <v>1110</v>
      </c>
      <c r="B5" s="1278" t="s">
        <v>1111</v>
      </c>
      <c r="C5" s="9" t="s">
        <v>1112</v>
      </c>
      <c r="D5" s="9" t="s">
        <v>1113</v>
      </c>
      <c r="E5" s="216" t="s">
        <v>755</v>
      </c>
      <c r="F5" s="216" t="s">
        <v>106</v>
      </c>
      <c r="G5" s="216" t="s">
        <v>1087</v>
      </c>
      <c r="H5" s="216" t="s">
        <v>1007</v>
      </c>
    </row>
    <row r="6" spans="1:8" ht="15">
      <c r="A6" s="1279"/>
      <c r="B6" s="1279"/>
      <c r="C6" s="15" t="s">
        <v>7</v>
      </c>
      <c r="D6" s="15" t="s">
        <v>8</v>
      </c>
      <c r="E6" s="15" t="s">
        <v>9</v>
      </c>
      <c r="F6" s="15" t="s">
        <v>46</v>
      </c>
      <c r="G6" s="15" t="s">
        <v>47</v>
      </c>
      <c r="H6" s="15" t="s">
        <v>156</v>
      </c>
    </row>
    <row r="7" spans="1:8" ht="30">
      <c r="A7" s="1010" t="s">
        <v>1114</v>
      </c>
      <c r="B7" s="220" t="s">
        <v>1115</v>
      </c>
      <c r="C7" s="220"/>
      <c r="D7" s="220"/>
      <c r="E7" s="403">
        <v>0.5</v>
      </c>
      <c r="F7" s="220"/>
      <c r="G7" s="220"/>
      <c r="H7" s="220"/>
    </row>
    <row r="8" spans="1:8" ht="30">
      <c r="A8" s="1010"/>
      <c r="B8" s="220" t="s">
        <v>1116</v>
      </c>
      <c r="C8" s="220"/>
      <c r="D8" s="220"/>
      <c r="E8" s="403">
        <v>0.7</v>
      </c>
      <c r="F8" s="220"/>
      <c r="G8" s="220"/>
      <c r="H8" s="220"/>
    </row>
    <row r="9" spans="1:8" ht="30">
      <c r="A9" s="1010" t="s">
        <v>1117</v>
      </c>
      <c r="B9" s="220" t="s">
        <v>1115</v>
      </c>
      <c r="C9" s="220"/>
      <c r="D9" s="220"/>
      <c r="E9" s="403">
        <v>0.7</v>
      </c>
      <c r="F9" s="220"/>
      <c r="G9" s="220"/>
      <c r="H9" s="220"/>
    </row>
    <row r="10" spans="1:8" ht="30">
      <c r="A10" s="1010"/>
      <c r="B10" s="220" t="s">
        <v>1116</v>
      </c>
      <c r="C10" s="220"/>
      <c r="D10" s="220"/>
      <c r="E10" s="403">
        <v>0.9</v>
      </c>
      <c r="F10" s="220"/>
      <c r="G10" s="220"/>
      <c r="H10" s="220"/>
    </row>
    <row r="11" spans="1:8" ht="30">
      <c r="A11" s="1010" t="s">
        <v>1118</v>
      </c>
      <c r="B11" s="220" t="s">
        <v>1115</v>
      </c>
      <c r="C11" s="220"/>
      <c r="D11" s="220"/>
      <c r="E11" s="403">
        <v>1.15</v>
      </c>
      <c r="F11" s="220"/>
      <c r="G11" s="220"/>
      <c r="H11" s="220"/>
    </row>
    <row r="12" spans="1:8" ht="30">
      <c r="A12" s="1010"/>
      <c r="B12" s="220" t="s">
        <v>1116</v>
      </c>
      <c r="C12" s="220"/>
      <c r="D12" s="220"/>
      <c r="E12" s="403">
        <v>1.15</v>
      </c>
      <c r="F12" s="220"/>
      <c r="G12" s="220"/>
      <c r="H12" s="220"/>
    </row>
    <row r="13" spans="1:8" ht="30">
      <c r="A13" s="1010" t="s">
        <v>1119</v>
      </c>
      <c r="B13" s="220" t="s">
        <v>1115</v>
      </c>
      <c r="C13" s="220"/>
      <c r="D13" s="220"/>
      <c r="E13" s="403">
        <v>2.5</v>
      </c>
      <c r="F13" s="220"/>
      <c r="G13" s="220"/>
      <c r="H13" s="220"/>
    </row>
    <row r="14" spans="1:8" ht="30">
      <c r="A14" s="1010"/>
      <c r="B14" s="220" t="s">
        <v>1116</v>
      </c>
      <c r="C14" s="220"/>
      <c r="D14" s="220"/>
      <c r="E14" s="403">
        <v>2.5</v>
      </c>
      <c r="F14" s="220"/>
      <c r="G14" s="220"/>
      <c r="H14" s="220"/>
    </row>
    <row r="15" spans="1:8" ht="30">
      <c r="A15" s="1010" t="s">
        <v>1120</v>
      </c>
      <c r="B15" s="220" t="s">
        <v>1115</v>
      </c>
      <c r="C15" s="220"/>
      <c r="D15" s="220"/>
      <c r="E15" s="404" t="s">
        <v>1121</v>
      </c>
      <c r="F15" s="220"/>
      <c r="G15" s="220"/>
      <c r="H15" s="220"/>
    </row>
    <row r="16" spans="1:8" ht="30">
      <c r="A16" s="1010"/>
      <c r="B16" s="220" t="s">
        <v>1116</v>
      </c>
      <c r="C16" s="220"/>
      <c r="D16" s="220"/>
      <c r="E16" s="404" t="s">
        <v>1121</v>
      </c>
      <c r="F16" s="220"/>
      <c r="G16" s="220"/>
      <c r="H16" s="220"/>
    </row>
    <row r="17" spans="1:8" ht="30">
      <c r="A17" s="1010" t="s">
        <v>45</v>
      </c>
      <c r="B17" s="220" t="s">
        <v>1115</v>
      </c>
      <c r="C17" s="220"/>
      <c r="D17" s="220"/>
      <c r="E17" s="220"/>
      <c r="F17" s="220"/>
      <c r="G17" s="220"/>
      <c r="H17" s="220"/>
    </row>
    <row r="18" spans="1:8" ht="30">
      <c r="A18" s="1010"/>
      <c r="B18" s="220" t="s">
        <v>1116</v>
      </c>
      <c r="C18" s="220"/>
      <c r="D18" s="220"/>
      <c r="E18" s="220"/>
      <c r="F18" s="220"/>
      <c r="G18" s="220"/>
      <c r="H18" s="220"/>
    </row>
    <row r="20" ht="15">
      <c r="A20" s="12" t="s">
        <v>1122</v>
      </c>
    </row>
    <row r="21" spans="1:8" ht="15">
      <c r="A21" s="1277" t="s">
        <v>1123</v>
      </c>
      <c r="B21" s="1277"/>
      <c r="C21" s="1277"/>
      <c r="D21" s="1277"/>
      <c r="E21" s="1277"/>
      <c r="F21" s="1277"/>
      <c r="G21" s="1277"/>
      <c r="H21" s="1277"/>
    </row>
    <row r="22" spans="1:8" ht="30">
      <c r="A22" s="1278" t="s">
        <v>1110</v>
      </c>
      <c r="B22" s="1278" t="s">
        <v>1111</v>
      </c>
      <c r="C22" s="9" t="s">
        <v>1112</v>
      </c>
      <c r="D22" s="9" t="s">
        <v>1113</v>
      </c>
      <c r="E22" s="216" t="s">
        <v>755</v>
      </c>
      <c r="F22" s="216" t="s">
        <v>106</v>
      </c>
      <c r="G22" s="216" t="s">
        <v>1087</v>
      </c>
      <c r="H22" s="216" t="s">
        <v>1007</v>
      </c>
    </row>
    <row r="23" spans="1:8" ht="15">
      <c r="A23" s="1279"/>
      <c r="B23" s="1279"/>
      <c r="C23" s="15" t="s">
        <v>7</v>
      </c>
      <c r="D23" s="15" t="s">
        <v>8</v>
      </c>
      <c r="E23" s="15" t="s">
        <v>9</v>
      </c>
      <c r="F23" s="15" t="s">
        <v>46</v>
      </c>
      <c r="G23" s="15" t="s">
        <v>47</v>
      </c>
      <c r="H23" s="15" t="s">
        <v>156</v>
      </c>
    </row>
    <row r="24" spans="1:8" ht="30">
      <c r="A24" s="1010" t="s">
        <v>1114</v>
      </c>
      <c r="B24" s="220" t="s">
        <v>1115</v>
      </c>
      <c r="C24" s="220"/>
      <c r="D24" s="220"/>
      <c r="E24" s="403">
        <v>0.5</v>
      </c>
      <c r="F24" s="220"/>
      <c r="G24" s="220"/>
      <c r="H24" s="220"/>
    </row>
    <row r="25" spans="1:8" ht="30">
      <c r="A25" s="1010"/>
      <c r="B25" s="220" t="s">
        <v>1116</v>
      </c>
      <c r="C25" s="220"/>
      <c r="D25" s="220"/>
      <c r="E25" s="403">
        <v>0.7</v>
      </c>
      <c r="F25" s="220"/>
      <c r="G25" s="220"/>
      <c r="H25" s="220"/>
    </row>
    <row r="26" spans="1:8" ht="30">
      <c r="A26" s="1010" t="s">
        <v>1117</v>
      </c>
      <c r="B26" s="220" t="s">
        <v>1115</v>
      </c>
      <c r="C26" s="220"/>
      <c r="D26" s="220"/>
      <c r="E26" s="403">
        <v>0.7</v>
      </c>
      <c r="F26" s="220"/>
      <c r="G26" s="220"/>
      <c r="H26" s="220"/>
    </row>
    <row r="27" spans="1:8" ht="30">
      <c r="A27" s="1010"/>
      <c r="B27" s="220" t="s">
        <v>1116</v>
      </c>
      <c r="C27" s="220"/>
      <c r="D27" s="220"/>
      <c r="E27" s="403">
        <v>0.9</v>
      </c>
      <c r="F27" s="220"/>
      <c r="G27" s="220"/>
      <c r="H27" s="220"/>
    </row>
    <row r="28" spans="1:8" ht="30">
      <c r="A28" s="1010" t="s">
        <v>1118</v>
      </c>
      <c r="B28" s="220" t="s">
        <v>1115</v>
      </c>
      <c r="C28" s="220"/>
      <c r="D28" s="220"/>
      <c r="E28" s="403">
        <v>1.15</v>
      </c>
      <c r="F28" s="220"/>
      <c r="G28" s="220"/>
      <c r="H28" s="220"/>
    </row>
    <row r="29" spans="1:8" ht="30">
      <c r="A29" s="1010"/>
      <c r="B29" s="220" t="s">
        <v>1116</v>
      </c>
      <c r="C29" s="220"/>
      <c r="D29" s="220"/>
      <c r="E29" s="403">
        <v>1.15</v>
      </c>
      <c r="F29" s="220"/>
      <c r="G29" s="220"/>
      <c r="H29" s="220"/>
    </row>
    <row r="30" spans="1:8" ht="30">
      <c r="A30" s="1010" t="s">
        <v>1119</v>
      </c>
      <c r="B30" s="220" t="s">
        <v>1115</v>
      </c>
      <c r="C30" s="220"/>
      <c r="D30" s="220"/>
      <c r="E30" s="403">
        <v>2.5</v>
      </c>
      <c r="F30" s="220"/>
      <c r="G30" s="220"/>
      <c r="H30" s="220"/>
    </row>
    <row r="31" spans="1:8" ht="30">
      <c r="A31" s="1010"/>
      <c r="B31" s="220" t="s">
        <v>1116</v>
      </c>
      <c r="C31" s="220"/>
      <c r="D31" s="220"/>
      <c r="E31" s="403">
        <v>2.5</v>
      </c>
      <c r="F31" s="220"/>
      <c r="G31" s="220"/>
      <c r="H31" s="220"/>
    </row>
    <row r="32" spans="1:8" ht="30">
      <c r="A32" s="1010" t="s">
        <v>1120</v>
      </c>
      <c r="B32" s="220" t="s">
        <v>1115</v>
      </c>
      <c r="C32" s="220"/>
      <c r="D32" s="220"/>
      <c r="E32" s="404" t="s">
        <v>1121</v>
      </c>
      <c r="F32" s="220"/>
      <c r="G32" s="220"/>
      <c r="H32" s="220"/>
    </row>
    <row r="33" spans="1:8" ht="30">
      <c r="A33" s="1010"/>
      <c r="B33" s="220" t="s">
        <v>1116</v>
      </c>
      <c r="C33" s="220"/>
      <c r="D33" s="220"/>
      <c r="E33" s="404" t="s">
        <v>1121</v>
      </c>
      <c r="F33" s="220"/>
      <c r="G33" s="220"/>
      <c r="H33" s="220"/>
    </row>
    <row r="34" spans="1:8" ht="30">
      <c r="A34" s="1010" t="s">
        <v>45</v>
      </c>
      <c r="B34" s="220" t="s">
        <v>1115</v>
      </c>
      <c r="C34" s="220"/>
      <c r="D34" s="220"/>
      <c r="E34" s="220"/>
      <c r="F34" s="220"/>
      <c r="G34" s="220"/>
      <c r="H34" s="220"/>
    </row>
    <row r="35" spans="1:8" ht="30">
      <c r="A35" s="1010"/>
      <c r="B35" s="220" t="s">
        <v>1116</v>
      </c>
      <c r="C35" s="220"/>
      <c r="D35" s="220"/>
      <c r="E35" s="220"/>
      <c r="F35" s="220"/>
      <c r="G35" s="220"/>
      <c r="H35" s="220"/>
    </row>
    <row r="37" ht="15">
      <c r="A37" s="12" t="s">
        <v>1124</v>
      </c>
    </row>
    <row r="38" spans="1:8" ht="15">
      <c r="A38" s="1277" t="s">
        <v>1125</v>
      </c>
      <c r="B38" s="1277"/>
      <c r="C38" s="1277"/>
      <c r="D38" s="1277"/>
      <c r="E38" s="1277"/>
      <c r="F38" s="1277"/>
      <c r="G38" s="1277"/>
      <c r="H38" s="1277"/>
    </row>
    <row r="39" spans="1:8" ht="30">
      <c r="A39" s="1275" t="s">
        <v>1110</v>
      </c>
      <c r="B39" s="1275" t="s">
        <v>1111</v>
      </c>
      <c r="C39" s="405" t="s">
        <v>1112</v>
      </c>
      <c r="D39" s="405" t="s">
        <v>1113</v>
      </c>
      <c r="E39" s="406" t="s">
        <v>755</v>
      </c>
      <c r="F39" s="406" t="s">
        <v>106</v>
      </c>
      <c r="G39" s="406" t="s">
        <v>1087</v>
      </c>
      <c r="H39" s="406" t="s">
        <v>1007</v>
      </c>
    </row>
    <row r="40" spans="1:8" ht="15">
      <c r="A40" s="1276"/>
      <c r="B40" s="1276"/>
      <c r="C40" s="404" t="s">
        <v>7</v>
      </c>
      <c r="D40" s="404" t="s">
        <v>8</v>
      </c>
      <c r="E40" s="404" t="s">
        <v>9</v>
      </c>
      <c r="F40" s="404" t="s">
        <v>46</v>
      </c>
      <c r="G40" s="404" t="s">
        <v>47</v>
      </c>
      <c r="H40" s="404" t="s">
        <v>156</v>
      </c>
    </row>
    <row r="41" spans="1:8" ht="30">
      <c r="A41" s="1010" t="s">
        <v>1114</v>
      </c>
      <c r="B41" s="220" t="s">
        <v>1115</v>
      </c>
      <c r="C41" s="220"/>
      <c r="D41" s="220"/>
      <c r="E41" s="403">
        <v>0.5</v>
      </c>
      <c r="F41" s="220"/>
      <c r="G41" s="220"/>
      <c r="H41" s="220"/>
    </row>
    <row r="42" spans="1:8" ht="30">
      <c r="A42" s="1010"/>
      <c r="B42" s="220" t="s">
        <v>1116</v>
      </c>
      <c r="C42" s="220"/>
      <c r="D42" s="220"/>
      <c r="E42" s="403">
        <v>0.7</v>
      </c>
      <c r="F42" s="220"/>
      <c r="G42" s="220"/>
      <c r="H42" s="220"/>
    </row>
    <row r="43" spans="1:8" ht="30">
      <c r="A43" s="1010" t="s">
        <v>1117</v>
      </c>
      <c r="B43" s="220" t="s">
        <v>1115</v>
      </c>
      <c r="C43" s="220"/>
      <c r="D43" s="220"/>
      <c r="E43" s="403">
        <v>0.7</v>
      </c>
      <c r="F43" s="220"/>
      <c r="G43" s="220"/>
      <c r="H43" s="220"/>
    </row>
    <row r="44" spans="1:8" ht="30">
      <c r="A44" s="1010"/>
      <c r="B44" s="220" t="s">
        <v>1116</v>
      </c>
      <c r="C44" s="220"/>
      <c r="D44" s="220"/>
      <c r="E44" s="403">
        <v>0.9</v>
      </c>
      <c r="F44" s="220"/>
      <c r="G44" s="220"/>
      <c r="H44" s="220"/>
    </row>
    <row r="45" spans="1:8" ht="30">
      <c r="A45" s="1010" t="s">
        <v>1118</v>
      </c>
      <c r="B45" s="220" t="s">
        <v>1115</v>
      </c>
      <c r="C45" s="220"/>
      <c r="D45" s="220"/>
      <c r="E45" s="403">
        <v>1.15</v>
      </c>
      <c r="F45" s="220"/>
      <c r="G45" s="220"/>
      <c r="H45" s="220"/>
    </row>
    <row r="46" spans="1:8" ht="30">
      <c r="A46" s="1010"/>
      <c r="B46" s="220" t="s">
        <v>1116</v>
      </c>
      <c r="C46" s="220"/>
      <c r="D46" s="220"/>
      <c r="E46" s="403">
        <v>1.15</v>
      </c>
      <c r="F46" s="220"/>
      <c r="G46" s="220"/>
      <c r="H46" s="220"/>
    </row>
    <row r="47" spans="1:8" ht="30">
      <c r="A47" s="1010" t="s">
        <v>1119</v>
      </c>
      <c r="B47" s="220" t="s">
        <v>1115</v>
      </c>
      <c r="C47" s="220"/>
      <c r="D47" s="220"/>
      <c r="E47" s="403">
        <v>2.5</v>
      </c>
      <c r="F47" s="220"/>
      <c r="G47" s="220"/>
      <c r="H47" s="220"/>
    </row>
    <row r="48" spans="1:8" ht="30">
      <c r="A48" s="1010"/>
      <c r="B48" s="220" t="s">
        <v>1116</v>
      </c>
      <c r="C48" s="220"/>
      <c r="D48" s="220"/>
      <c r="E48" s="403">
        <v>2.5</v>
      </c>
      <c r="F48" s="220"/>
      <c r="G48" s="220"/>
      <c r="H48" s="220"/>
    </row>
    <row r="49" spans="1:8" ht="30">
      <c r="A49" s="1010" t="s">
        <v>1120</v>
      </c>
      <c r="B49" s="220" t="s">
        <v>1115</v>
      </c>
      <c r="C49" s="220"/>
      <c r="D49" s="220"/>
      <c r="E49" s="404" t="s">
        <v>1121</v>
      </c>
      <c r="F49" s="220"/>
      <c r="G49" s="220"/>
      <c r="H49" s="220"/>
    </row>
    <row r="50" spans="1:8" ht="30">
      <c r="A50" s="1010"/>
      <c r="B50" s="220" t="s">
        <v>1116</v>
      </c>
      <c r="C50" s="220"/>
      <c r="D50" s="220"/>
      <c r="E50" s="404" t="s">
        <v>1121</v>
      </c>
      <c r="F50" s="220"/>
      <c r="G50" s="220"/>
      <c r="H50" s="220"/>
    </row>
    <row r="51" spans="1:8" ht="30">
      <c r="A51" s="1010" t="s">
        <v>45</v>
      </c>
      <c r="B51" s="220" t="s">
        <v>1115</v>
      </c>
      <c r="C51" s="220"/>
      <c r="D51" s="220"/>
      <c r="E51" s="220"/>
      <c r="F51" s="220"/>
      <c r="G51" s="220"/>
      <c r="H51" s="220"/>
    </row>
    <row r="52" spans="1:8" ht="30">
      <c r="A52" s="1010"/>
      <c r="B52" s="220" t="s">
        <v>1116</v>
      </c>
      <c r="C52" s="220"/>
      <c r="D52" s="220"/>
      <c r="E52" s="220"/>
      <c r="F52" s="220"/>
      <c r="G52" s="220"/>
      <c r="H52" s="220"/>
    </row>
    <row r="54" ht="15">
      <c r="A54" s="12" t="s">
        <v>1126</v>
      </c>
    </row>
    <row r="55" spans="1:8" ht="15">
      <c r="A55" s="1277" t="s">
        <v>1127</v>
      </c>
      <c r="B55" s="1277"/>
      <c r="C55" s="1277"/>
      <c r="D55" s="1277"/>
      <c r="E55" s="1277"/>
      <c r="F55" s="1277"/>
      <c r="G55" s="1277"/>
      <c r="H55" s="1277"/>
    </row>
    <row r="56" spans="1:8" ht="30">
      <c r="A56" s="1275" t="s">
        <v>1110</v>
      </c>
      <c r="B56" s="1275" t="s">
        <v>1111</v>
      </c>
      <c r="C56" s="405" t="s">
        <v>1112</v>
      </c>
      <c r="D56" s="405" t="s">
        <v>1113</v>
      </c>
      <c r="E56" s="406" t="s">
        <v>755</v>
      </c>
      <c r="F56" s="406" t="s">
        <v>106</v>
      </c>
      <c r="G56" s="406" t="s">
        <v>1087</v>
      </c>
      <c r="H56" s="406" t="s">
        <v>1007</v>
      </c>
    </row>
    <row r="57" spans="1:8" ht="15">
      <c r="A57" s="1276"/>
      <c r="B57" s="1276"/>
      <c r="C57" s="404" t="s">
        <v>7</v>
      </c>
      <c r="D57" s="404" t="s">
        <v>8</v>
      </c>
      <c r="E57" s="404" t="s">
        <v>9</v>
      </c>
      <c r="F57" s="404" t="s">
        <v>46</v>
      </c>
      <c r="G57" s="404" t="s">
        <v>47</v>
      </c>
      <c r="H57" s="404" t="s">
        <v>156</v>
      </c>
    </row>
    <row r="58" spans="1:8" ht="30">
      <c r="A58" s="1010" t="s">
        <v>1114</v>
      </c>
      <c r="B58" s="220" t="s">
        <v>1115</v>
      </c>
      <c r="C58" s="220"/>
      <c r="D58" s="220"/>
      <c r="E58" s="403">
        <v>0.5</v>
      </c>
      <c r="F58" s="220"/>
      <c r="G58" s="220"/>
      <c r="H58" s="220"/>
    </row>
    <row r="59" spans="1:8" ht="30">
      <c r="A59" s="1010"/>
      <c r="B59" s="220" t="s">
        <v>1116</v>
      </c>
      <c r="C59" s="220"/>
      <c r="D59" s="220"/>
      <c r="E59" s="403">
        <v>0.7</v>
      </c>
      <c r="F59" s="220"/>
      <c r="G59" s="220"/>
      <c r="H59" s="220"/>
    </row>
    <row r="60" spans="1:8" ht="30">
      <c r="A60" s="1010" t="s">
        <v>1117</v>
      </c>
      <c r="B60" s="220" t="s">
        <v>1115</v>
      </c>
      <c r="C60" s="220"/>
      <c r="D60" s="220"/>
      <c r="E60" s="403">
        <v>0.7</v>
      </c>
      <c r="F60" s="220"/>
      <c r="G60" s="220"/>
      <c r="H60" s="220"/>
    </row>
    <row r="61" spans="1:8" ht="30">
      <c r="A61" s="1010"/>
      <c r="B61" s="220" t="s">
        <v>1116</v>
      </c>
      <c r="C61" s="220"/>
      <c r="D61" s="220"/>
      <c r="E61" s="403">
        <v>0.9</v>
      </c>
      <c r="F61" s="220"/>
      <c r="G61" s="220"/>
      <c r="H61" s="220"/>
    </row>
    <row r="62" spans="1:8" ht="30">
      <c r="A62" s="1010" t="s">
        <v>1118</v>
      </c>
      <c r="B62" s="220" t="s">
        <v>1115</v>
      </c>
      <c r="C62" s="220"/>
      <c r="D62" s="220"/>
      <c r="E62" s="403">
        <v>1.15</v>
      </c>
      <c r="F62" s="220"/>
      <c r="G62" s="220"/>
      <c r="H62" s="220"/>
    </row>
    <row r="63" spans="1:8" ht="30">
      <c r="A63" s="1010"/>
      <c r="B63" s="220" t="s">
        <v>1116</v>
      </c>
      <c r="C63" s="220"/>
      <c r="D63" s="220"/>
      <c r="E63" s="403">
        <v>1.15</v>
      </c>
      <c r="F63" s="220"/>
      <c r="G63" s="220"/>
      <c r="H63" s="220"/>
    </row>
    <row r="64" spans="1:8" ht="30">
      <c r="A64" s="1010" t="s">
        <v>1119</v>
      </c>
      <c r="B64" s="220" t="s">
        <v>1115</v>
      </c>
      <c r="C64" s="220"/>
      <c r="D64" s="220"/>
      <c r="E64" s="403">
        <v>2.5</v>
      </c>
      <c r="F64" s="220"/>
      <c r="G64" s="220"/>
      <c r="H64" s="220"/>
    </row>
    <row r="65" spans="1:8" ht="30">
      <c r="A65" s="1010"/>
      <c r="B65" s="220" t="s">
        <v>1116</v>
      </c>
      <c r="C65" s="220"/>
      <c r="D65" s="220"/>
      <c r="E65" s="403">
        <v>2.5</v>
      </c>
      <c r="F65" s="220"/>
      <c r="G65" s="220"/>
      <c r="H65" s="220"/>
    </row>
    <row r="66" spans="1:8" ht="30">
      <c r="A66" s="1010" t="s">
        <v>1120</v>
      </c>
      <c r="B66" s="220" t="s">
        <v>1115</v>
      </c>
      <c r="C66" s="220"/>
      <c r="D66" s="220"/>
      <c r="E66" s="404" t="s">
        <v>1121</v>
      </c>
      <c r="F66" s="220"/>
      <c r="G66" s="220"/>
      <c r="H66" s="220"/>
    </row>
    <row r="67" spans="1:8" ht="30">
      <c r="A67" s="1010"/>
      <c r="B67" s="220" t="s">
        <v>1116</v>
      </c>
      <c r="C67" s="220"/>
      <c r="D67" s="220"/>
      <c r="E67" s="404" t="s">
        <v>1121</v>
      </c>
      <c r="F67" s="220"/>
      <c r="G67" s="220"/>
      <c r="H67" s="220"/>
    </row>
    <row r="68" spans="1:8" ht="30">
      <c r="A68" s="1010" t="s">
        <v>45</v>
      </c>
      <c r="B68" s="220" t="s">
        <v>1115</v>
      </c>
      <c r="C68" s="220"/>
      <c r="D68" s="220"/>
      <c r="E68" s="220"/>
      <c r="F68" s="220"/>
      <c r="G68" s="220"/>
      <c r="H68" s="220"/>
    </row>
    <row r="69" spans="1:8" ht="30">
      <c r="A69" s="1010"/>
      <c r="B69" s="220" t="s">
        <v>1116</v>
      </c>
      <c r="C69" s="220"/>
      <c r="D69" s="220"/>
      <c r="E69" s="220"/>
      <c r="F69" s="220"/>
      <c r="G69" s="220"/>
      <c r="H69" s="220"/>
    </row>
    <row r="71" ht="15">
      <c r="A71" s="12" t="s">
        <v>1128</v>
      </c>
    </row>
    <row r="72" spans="1:7" ht="15">
      <c r="A72" s="1080" t="s">
        <v>1129</v>
      </c>
      <c r="B72" s="1080"/>
      <c r="C72" s="1080"/>
      <c r="D72" s="1080"/>
      <c r="E72" s="1080"/>
      <c r="F72" s="1080"/>
      <c r="G72" s="1080"/>
    </row>
    <row r="73" spans="1:7" ht="30">
      <c r="A73" s="1275" t="s">
        <v>1130</v>
      </c>
      <c r="B73" s="9" t="s">
        <v>1112</v>
      </c>
      <c r="C73" s="9" t="s">
        <v>1113</v>
      </c>
      <c r="D73" s="216" t="s">
        <v>755</v>
      </c>
      <c r="E73" s="216" t="s">
        <v>106</v>
      </c>
      <c r="F73" s="216" t="s">
        <v>1087</v>
      </c>
      <c r="G73" s="216" t="s">
        <v>1007</v>
      </c>
    </row>
    <row r="74" spans="1:7" ht="15">
      <c r="A74" s="1276"/>
      <c r="B74" s="404" t="s">
        <v>7</v>
      </c>
      <c r="C74" s="404" t="s">
        <v>8</v>
      </c>
      <c r="D74" s="404" t="s">
        <v>9</v>
      </c>
      <c r="E74" s="404" t="s">
        <v>46</v>
      </c>
      <c r="F74" s="404" t="s">
        <v>47</v>
      </c>
      <c r="G74" s="404" t="s">
        <v>156</v>
      </c>
    </row>
    <row r="75" spans="1:7" ht="30">
      <c r="A75" s="220" t="s">
        <v>1131</v>
      </c>
      <c r="B75" s="220"/>
      <c r="C75" s="220"/>
      <c r="D75" s="403">
        <v>1.9</v>
      </c>
      <c r="E75" s="220"/>
      <c r="F75" s="220"/>
      <c r="G75" s="220"/>
    </row>
    <row r="76" spans="1:7" ht="45">
      <c r="A76" s="220" t="s">
        <v>1132</v>
      </c>
      <c r="B76" s="220"/>
      <c r="C76" s="220"/>
      <c r="D76" s="403">
        <v>2.9</v>
      </c>
      <c r="E76" s="220"/>
      <c r="F76" s="220"/>
      <c r="G76" s="220"/>
    </row>
    <row r="77" spans="1:7" ht="30">
      <c r="A77" s="220" t="s">
        <v>1133</v>
      </c>
      <c r="B77" s="220"/>
      <c r="C77" s="220"/>
      <c r="D77" s="403">
        <v>3.7</v>
      </c>
      <c r="E77" s="220"/>
      <c r="F77" s="220"/>
      <c r="G77" s="220"/>
    </row>
    <row r="78" spans="1:7" ht="15">
      <c r="A78" s="220" t="s">
        <v>45</v>
      </c>
      <c r="B78" s="220"/>
      <c r="C78" s="220"/>
      <c r="D78" s="220"/>
      <c r="E78" s="220"/>
      <c r="F78" s="220"/>
      <c r="G78" s="220"/>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headerFooter>
    <oddHeader>&amp;CEN
Annex XXIII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B4836-0A2A-4698-AAB4-F4D1DA1A2D0D}">
  <sheetPr>
    <pageSetUpPr fitToPage="1"/>
  </sheetPr>
  <dimension ref="A1:C8"/>
  <sheetViews>
    <sheetView workbookViewId="0" topLeftCell="A1"/>
  </sheetViews>
  <sheetFormatPr defaultColWidth="11.57421875" defaultRowHeight="15"/>
  <cols>
    <col min="1" max="1" width="11.57421875" style="1" customWidth="1"/>
    <col min="2" max="2" width="93.28125" style="1" customWidth="1"/>
    <col min="3" max="3" width="26.8515625" style="1" customWidth="1"/>
    <col min="4" max="16384" width="11.57421875" style="1" customWidth="1"/>
  </cols>
  <sheetData>
    <row r="1" spans="1:3" ht="20.25">
      <c r="A1" s="464" t="s">
        <v>1261</v>
      </c>
      <c r="C1" s="34"/>
    </row>
    <row r="2" ht="15">
      <c r="C2" s="408" t="s">
        <v>1141</v>
      </c>
    </row>
    <row r="3" spans="1:3" ht="73.5" customHeight="1">
      <c r="A3" s="465" t="s">
        <v>117</v>
      </c>
      <c r="B3" s="458" t="s">
        <v>1269</v>
      </c>
      <c r="C3" s="27"/>
    </row>
    <row r="4" spans="1:3" ht="74.25" customHeight="1">
      <c r="A4" s="465" t="s">
        <v>118</v>
      </c>
      <c r="B4" s="466" t="s">
        <v>1270</v>
      </c>
      <c r="C4" s="27"/>
    </row>
    <row r="5" spans="1:3" ht="60.75" customHeight="1">
      <c r="A5" s="465" t="s">
        <v>148</v>
      </c>
      <c r="B5" s="458" t="s">
        <v>1271</v>
      </c>
      <c r="C5" s="27"/>
    </row>
    <row r="6" spans="1:3" ht="68.25" customHeight="1">
      <c r="A6" s="467" t="s">
        <v>133</v>
      </c>
      <c r="B6" s="458" t="s">
        <v>1272</v>
      </c>
      <c r="C6" s="27"/>
    </row>
    <row r="7" spans="1:3" ht="52.5" customHeight="1">
      <c r="A7" s="467" t="s">
        <v>135</v>
      </c>
      <c r="B7" s="466" t="s">
        <v>1273</v>
      </c>
      <c r="C7" s="27"/>
    </row>
    <row r="8" spans="1:2" ht="15">
      <c r="A8" s="468"/>
      <c r="B8" s="469"/>
    </row>
    <row r="12" ht="15"/>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99" r:id="rId2"/>
  <headerFooter>
    <oddHeader>&amp;L
&amp;CEN 
Annex XXV</oddHeader>
    <oddFooter>&amp;C&amp;P</oddFoot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0319-5606-4818-8691-9A88269E9B47}">
  <sheetPr>
    <pageSetUpPr fitToPage="1"/>
  </sheetPr>
  <dimension ref="A1:K38"/>
  <sheetViews>
    <sheetView workbookViewId="0" topLeftCell="A1"/>
  </sheetViews>
  <sheetFormatPr defaultColWidth="9.140625" defaultRowHeight="15"/>
  <cols>
    <col min="1" max="1" width="9.140625" style="63" customWidth="1"/>
    <col min="2" max="2" width="64.421875" style="1" customWidth="1"/>
    <col min="3" max="3" width="18.7109375" style="1" customWidth="1"/>
    <col min="4" max="4" width="14.57421875" style="1" customWidth="1"/>
    <col min="5" max="5" width="9.140625" style="1" customWidth="1"/>
    <col min="6" max="7" width="14.140625" style="1" customWidth="1"/>
    <col min="8" max="10" width="16.7109375" style="1" customWidth="1"/>
    <col min="11" max="16384" width="9.140625" style="1" customWidth="1"/>
  </cols>
  <sheetData>
    <row r="1" spans="1:2" ht="20.25">
      <c r="A1" s="464" t="s">
        <v>1262</v>
      </c>
      <c r="B1" s="63"/>
    </row>
    <row r="2" ht="15.75">
      <c r="A2" s="470" t="s">
        <v>252</v>
      </c>
    </row>
    <row r="3" spans="1:11" ht="15">
      <c r="A3" s="354"/>
      <c r="B3" s="276"/>
      <c r="C3" s="471"/>
      <c r="D3" s="471"/>
      <c r="E3" s="471"/>
      <c r="F3" s="471"/>
      <c r="G3" s="471"/>
      <c r="H3" s="471"/>
      <c r="I3" s="471"/>
      <c r="J3" s="471"/>
      <c r="K3" s="317"/>
    </row>
    <row r="4" spans="1:11" ht="15">
      <c r="A4" s="460"/>
      <c r="B4" s="70"/>
      <c r="C4" s="472" t="s">
        <v>7</v>
      </c>
      <c r="D4" s="472" t="s">
        <v>8</v>
      </c>
      <c r="E4" s="472" t="s">
        <v>9</v>
      </c>
      <c r="F4" s="472" t="s">
        <v>46</v>
      </c>
      <c r="G4" s="472" t="s">
        <v>47</v>
      </c>
      <c r="H4" s="472" t="s">
        <v>156</v>
      </c>
      <c r="I4" s="472" t="s">
        <v>157</v>
      </c>
      <c r="J4" s="472" t="s">
        <v>158</v>
      </c>
      <c r="K4" s="473"/>
    </row>
    <row r="5" spans="1:11" ht="66" customHeight="1">
      <c r="A5" s="460"/>
      <c r="B5" s="70"/>
      <c r="C5" s="472" t="s">
        <v>1274</v>
      </c>
      <c r="D5" s="472" t="s">
        <v>1275</v>
      </c>
      <c r="E5" s="472" t="s">
        <v>1276</v>
      </c>
      <c r="F5" s="472" t="s">
        <v>1277</v>
      </c>
      <c r="G5" s="472" t="s">
        <v>1278</v>
      </c>
      <c r="H5" s="472" t="s">
        <v>1279</v>
      </c>
      <c r="I5" s="472" t="s">
        <v>106</v>
      </c>
      <c r="J5" s="472" t="s">
        <v>1280</v>
      </c>
      <c r="K5" s="473"/>
    </row>
    <row r="6" spans="1:11" ht="32.25" customHeight="1">
      <c r="A6" s="472" t="s">
        <v>1281</v>
      </c>
      <c r="B6" s="474" t="s">
        <v>1282</v>
      </c>
      <c r="C6" s="71"/>
      <c r="D6" s="71"/>
      <c r="E6" s="66"/>
      <c r="F6" s="475" t="s">
        <v>1283</v>
      </c>
      <c r="G6" s="475"/>
      <c r="H6" s="70"/>
      <c r="I6" s="70"/>
      <c r="J6" s="70"/>
      <c r="K6" s="473"/>
    </row>
    <row r="7" spans="1:11" ht="25.5" customHeight="1">
      <c r="A7" s="472" t="s">
        <v>1284</v>
      </c>
      <c r="B7" s="474" t="s">
        <v>1285</v>
      </c>
      <c r="C7" s="476"/>
      <c r="D7" s="476"/>
      <c r="E7" s="477"/>
      <c r="F7" s="472" t="s">
        <v>1283</v>
      </c>
      <c r="G7" s="472"/>
      <c r="H7" s="476"/>
      <c r="I7" s="476"/>
      <c r="J7" s="476"/>
      <c r="K7" s="473"/>
    </row>
    <row r="8" spans="1:11" ht="33" customHeight="1">
      <c r="A8" s="472">
        <v>1</v>
      </c>
      <c r="B8" s="474" t="s">
        <v>1286</v>
      </c>
      <c r="C8" s="70"/>
      <c r="D8" s="70"/>
      <c r="E8" s="66"/>
      <c r="F8" s="472" t="s">
        <v>1283</v>
      </c>
      <c r="G8" s="472"/>
      <c r="H8" s="70"/>
      <c r="I8" s="70"/>
      <c r="J8" s="70"/>
      <c r="K8" s="473"/>
    </row>
    <row r="9" spans="1:11" ht="24.75" customHeight="1">
      <c r="A9" s="472">
        <v>2</v>
      </c>
      <c r="B9" s="70" t="s">
        <v>1287</v>
      </c>
      <c r="C9" s="66"/>
      <c r="D9" s="66"/>
      <c r="E9" s="70"/>
      <c r="F9" s="70"/>
      <c r="G9" s="70"/>
      <c r="H9" s="70"/>
      <c r="I9" s="70"/>
      <c r="J9" s="70"/>
      <c r="K9" s="473"/>
    </row>
    <row r="10" spans="1:11" ht="24" customHeight="1">
      <c r="A10" s="472" t="s">
        <v>425</v>
      </c>
      <c r="B10" s="478" t="s">
        <v>1288</v>
      </c>
      <c r="C10" s="66"/>
      <c r="D10" s="66"/>
      <c r="E10" s="70"/>
      <c r="F10" s="66"/>
      <c r="G10" s="70"/>
      <c r="H10" s="70"/>
      <c r="I10" s="70"/>
      <c r="J10" s="70"/>
      <c r="K10" s="473"/>
    </row>
    <row r="11" spans="1:11" ht="27" customHeight="1">
      <c r="A11" s="472" t="s">
        <v>1289</v>
      </c>
      <c r="B11" s="478" t="s">
        <v>1290</v>
      </c>
      <c r="C11" s="66"/>
      <c r="D11" s="66"/>
      <c r="E11" s="70"/>
      <c r="F11" s="66"/>
      <c r="G11" s="70"/>
      <c r="H11" s="70"/>
      <c r="I11" s="70"/>
      <c r="J11" s="70"/>
      <c r="K11" s="473"/>
    </row>
    <row r="12" spans="1:11" ht="25.5" customHeight="1">
      <c r="A12" s="472" t="s">
        <v>1291</v>
      </c>
      <c r="B12" s="478" t="s">
        <v>1292</v>
      </c>
      <c r="C12" s="66"/>
      <c r="D12" s="66"/>
      <c r="E12" s="70"/>
      <c r="F12" s="66"/>
      <c r="G12" s="70"/>
      <c r="H12" s="70"/>
      <c r="I12" s="70"/>
      <c r="J12" s="70"/>
      <c r="K12" s="473"/>
    </row>
    <row r="13" spans="1:11" ht="28.5" customHeight="1">
      <c r="A13" s="472">
        <v>3</v>
      </c>
      <c r="B13" s="70" t="s">
        <v>1293</v>
      </c>
      <c r="C13" s="66"/>
      <c r="D13" s="66"/>
      <c r="E13" s="66"/>
      <c r="F13" s="66"/>
      <c r="G13" s="70"/>
      <c r="H13" s="70"/>
      <c r="I13" s="70"/>
      <c r="J13" s="70"/>
      <c r="K13" s="473"/>
    </row>
    <row r="14" spans="1:11" ht="27.75" customHeight="1">
      <c r="A14" s="472">
        <v>4</v>
      </c>
      <c r="B14" s="70" t="s">
        <v>1294</v>
      </c>
      <c r="C14" s="66"/>
      <c r="D14" s="66"/>
      <c r="E14" s="66"/>
      <c r="F14" s="66"/>
      <c r="G14" s="70"/>
      <c r="H14" s="70"/>
      <c r="I14" s="70"/>
      <c r="J14" s="70"/>
      <c r="K14" s="473"/>
    </row>
    <row r="15" spans="1:11" ht="27.75" customHeight="1">
      <c r="A15" s="472">
        <v>5</v>
      </c>
      <c r="B15" s="70" t="s">
        <v>1295</v>
      </c>
      <c r="C15" s="66"/>
      <c r="D15" s="66"/>
      <c r="E15" s="66"/>
      <c r="F15" s="66"/>
      <c r="G15" s="70"/>
      <c r="H15" s="70"/>
      <c r="I15" s="70"/>
      <c r="J15" s="70"/>
      <c r="K15" s="473"/>
    </row>
    <row r="16" spans="1:11" ht="15">
      <c r="A16" s="472">
        <v>6</v>
      </c>
      <c r="B16" s="461" t="s">
        <v>45</v>
      </c>
      <c r="C16" s="66"/>
      <c r="D16" s="66"/>
      <c r="E16" s="66"/>
      <c r="F16" s="66"/>
      <c r="G16" s="70"/>
      <c r="H16" s="70"/>
      <c r="I16" s="70"/>
      <c r="J16" s="70"/>
      <c r="K16" s="473"/>
    </row>
    <row r="37" ht="23.25">
      <c r="K37" s="479"/>
    </row>
    <row r="38" ht="15">
      <c r="K38" s="153"/>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headerFooter>
    <oddHeader>&amp;CEN
Annex XXV</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60976-E2FE-4559-9FEC-996FF55F857A}">
  <sheetPr>
    <pageSetUpPr fitToPage="1"/>
  </sheetPr>
  <dimension ref="A1:D14"/>
  <sheetViews>
    <sheetView workbookViewId="0" topLeftCell="A1">
      <selection activeCell="D8" sqref="D8"/>
    </sheetView>
  </sheetViews>
  <sheetFormatPr defaultColWidth="9.140625" defaultRowHeight="15"/>
  <cols>
    <col min="1" max="1" width="9.140625" style="1" customWidth="1"/>
    <col min="2" max="2" width="79.421875" style="1" customWidth="1"/>
    <col min="3" max="3" width="15.57421875" style="1" customWidth="1"/>
    <col min="4" max="4" width="18.7109375" style="1" customWidth="1"/>
    <col min="5" max="16384" width="9.140625" style="1" customWidth="1"/>
  </cols>
  <sheetData>
    <row r="1" ht="20.25">
      <c r="A1" s="480" t="s">
        <v>1263</v>
      </c>
    </row>
    <row r="2" spans="1:4" ht="15">
      <c r="A2" s="90"/>
      <c r="C2" s="90"/>
      <c r="D2" s="90"/>
    </row>
    <row r="3" spans="1:4" ht="15.75">
      <c r="A3" s="473"/>
      <c r="B3" s="470" t="s">
        <v>252</v>
      </c>
      <c r="C3" s="460" t="s">
        <v>7</v>
      </c>
      <c r="D3" s="460" t="s">
        <v>8</v>
      </c>
    </row>
    <row r="4" spans="1:4" ht="15">
      <c r="A4" s="473"/>
      <c r="B4" s="1280"/>
      <c r="C4" s="1281" t="s">
        <v>106</v>
      </c>
      <c r="D4" s="1282" t="s">
        <v>1280</v>
      </c>
    </row>
    <row r="5" spans="1:4" ht="15" customHeight="1">
      <c r="A5" s="473"/>
      <c r="B5" s="1280"/>
      <c r="C5" s="1281"/>
      <c r="D5" s="1282"/>
    </row>
    <row r="6" spans="1:4" ht="41.25" customHeight="1">
      <c r="A6" s="70">
        <v>1</v>
      </c>
      <c r="B6" s="474" t="s">
        <v>1296</v>
      </c>
      <c r="C6" s="673">
        <v>0</v>
      </c>
      <c r="D6" s="673">
        <v>0</v>
      </c>
    </row>
    <row r="7" spans="1:4" ht="20.1" customHeight="1">
      <c r="A7" s="70">
        <v>2</v>
      </c>
      <c r="B7" s="474" t="s">
        <v>1297</v>
      </c>
      <c r="C7" s="682"/>
      <c r="D7" s="673">
        <v>0</v>
      </c>
    </row>
    <row r="8" spans="1:4" ht="20.1" customHeight="1">
      <c r="A8" s="70">
        <v>3</v>
      </c>
      <c r="B8" s="474" t="s">
        <v>1298</v>
      </c>
      <c r="C8" s="682"/>
      <c r="D8" s="673">
        <v>0</v>
      </c>
    </row>
    <row r="9" spans="1:4" ht="20.1" customHeight="1">
      <c r="A9" s="70">
        <v>4</v>
      </c>
      <c r="B9" s="474" t="s">
        <v>1299</v>
      </c>
      <c r="C9" s="673">
        <v>9562993.23</v>
      </c>
      <c r="D9" s="673">
        <v>2203173.55</v>
      </c>
    </row>
    <row r="10" spans="1:4" ht="20.1" customHeight="1">
      <c r="A10" s="481" t="s">
        <v>592</v>
      </c>
      <c r="B10" s="482" t="s">
        <v>1300</v>
      </c>
      <c r="C10" s="673">
        <v>0</v>
      </c>
      <c r="D10" s="673">
        <v>0</v>
      </c>
    </row>
    <row r="11" spans="1:4" ht="20.1" customHeight="1">
      <c r="A11" s="70">
        <v>5</v>
      </c>
      <c r="B11" s="483" t="s">
        <v>1301</v>
      </c>
      <c r="C11" s="673">
        <v>9562993.23</v>
      </c>
      <c r="D11" s="673">
        <v>2203173.55</v>
      </c>
    </row>
    <row r="12" ht="15">
      <c r="B12" s="3"/>
    </row>
    <row r="13" ht="15">
      <c r="A13" s="473"/>
    </row>
    <row r="14" ht="15">
      <c r="A14" s="473"/>
    </row>
  </sheetData>
  <mergeCells count="3">
    <mergeCell ref="B4:B5"/>
    <mergeCell ref="C4:C5"/>
    <mergeCell ref="D4:D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XXV</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A292-67C0-438C-9607-56E2C7B42D81}">
  <sheetPr>
    <pageSetUpPr fitToPage="1"/>
  </sheetPr>
  <dimension ref="A1:P19"/>
  <sheetViews>
    <sheetView workbookViewId="0" topLeftCell="A1">
      <selection activeCell="K17" sqref="K17"/>
    </sheetView>
  </sheetViews>
  <sheetFormatPr defaultColWidth="9.140625" defaultRowHeight="15"/>
  <cols>
    <col min="1" max="1" width="9.140625" style="87" customWidth="1"/>
    <col min="2" max="2" width="56.7109375" style="1" customWidth="1"/>
    <col min="3" max="13" width="9.140625" style="1" customWidth="1"/>
    <col min="14" max="14" width="20.140625" style="3" customWidth="1"/>
    <col min="15" max="16384" width="9.140625" style="1" customWidth="1"/>
  </cols>
  <sheetData>
    <row r="1" ht="20.25">
      <c r="A1" s="484" t="s">
        <v>1264</v>
      </c>
    </row>
    <row r="2" ht="15.75">
      <c r="A2" s="470" t="s">
        <v>252</v>
      </c>
    </row>
    <row r="3" ht="15">
      <c r="A3" s="485"/>
    </row>
    <row r="4" spans="1:14" ht="20.1" customHeight="1">
      <c r="A4" s="486"/>
      <c r="B4" s="1283" t="s">
        <v>1302</v>
      </c>
      <c r="C4" s="1282" t="s">
        <v>755</v>
      </c>
      <c r="D4" s="1282"/>
      <c r="E4" s="1282"/>
      <c r="F4" s="1282"/>
      <c r="G4" s="1282"/>
      <c r="H4" s="1282"/>
      <c r="I4" s="1282"/>
      <c r="J4" s="1282"/>
      <c r="K4" s="1282"/>
      <c r="L4" s="1282"/>
      <c r="M4" s="1282"/>
      <c r="N4" s="487"/>
    </row>
    <row r="5" spans="1:14" ht="20.1" customHeight="1">
      <c r="A5" s="486"/>
      <c r="B5" s="1283"/>
      <c r="C5" s="460" t="s">
        <v>7</v>
      </c>
      <c r="D5" s="460" t="s">
        <v>8</v>
      </c>
      <c r="E5" s="460" t="s">
        <v>9</v>
      </c>
      <c r="F5" s="460" t="s">
        <v>46</v>
      </c>
      <c r="G5" s="460" t="s">
        <v>47</v>
      </c>
      <c r="H5" s="460" t="s">
        <v>156</v>
      </c>
      <c r="I5" s="460" t="s">
        <v>157</v>
      </c>
      <c r="J5" s="460" t="s">
        <v>158</v>
      </c>
      <c r="K5" s="460" t="s">
        <v>159</v>
      </c>
      <c r="L5" s="460" t="s">
        <v>160</v>
      </c>
      <c r="M5" s="460" t="s">
        <v>161</v>
      </c>
      <c r="N5" s="472" t="s">
        <v>162</v>
      </c>
    </row>
    <row r="6" spans="1:14" ht="31.5" customHeight="1">
      <c r="A6" s="488"/>
      <c r="B6" s="1283"/>
      <c r="C6" s="489">
        <v>0</v>
      </c>
      <c r="D6" s="489">
        <v>0.02</v>
      </c>
      <c r="E6" s="489">
        <v>0.04</v>
      </c>
      <c r="F6" s="489">
        <v>0.1</v>
      </c>
      <c r="G6" s="489">
        <v>0.2</v>
      </c>
      <c r="H6" s="489">
        <v>0.5</v>
      </c>
      <c r="I6" s="489">
        <v>0.7</v>
      </c>
      <c r="J6" s="489">
        <v>0.75</v>
      </c>
      <c r="K6" s="489">
        <v>1</v>
      </c>
      <c r="L6" s="489">
        <v>1.5</v>
      </c>
      <c r="M6" s="460" t="s">
        <v>757</v>
      </c>
      <c r="N6" s="5" t="s">
        <v>1303</v>
      </c>
    </row>
    <row r="7" spans="1:14" ht="24" customHeight="1">
      <c r="A7" s="460">
        <v>1</v>
      </c>
      <c r="B7" s="490" t="s">
        <v>1035</v>
      </c>
      <c r="C7" s="673">
        <v>0</v>
      </c>
      <c r="D7" s="673">
        <v>0</v>
      </c>
      <c r="E7" s="673">
        <v>0</v>
      </c>
      <c r="F7" s="673">
        <v>0</v>
      </c>
      <c r="G7" s="673">
        <v>0</v>
      </c>
      <c r="H7" s="673">
        <v>0</v>
      </c>
      <c r="I7" s="673">
        <v>0</v>
      </c>
      <c r="J7" s="673">
        <v>0</v>
      </c>
      <c r="K7" s="673">
        <v>0</v>
      </c>
      <c r="L7" s="673">
        <v>0</v>
      </c>
      <c r="M7" s="673">
        <v>0</v>
      </c>
      <c r="N7" s="673">
        <f>SUM(C7:M7)</f>
        <v>0</v>
      </c>
    </row>
    <row r="8" spans="1:14" ht="20.1" customHeight="1">
      <c r="A8" s="460">
        <v>2</v>
      </c>
      <c r="B8" s="490" t="s">
        <v>1304</v>
      </c>
      <c r="C8" s="673">
        <v>0</v>
      </c>
      <c r="D8" s="673">
        <v>0</v>
      </c>
      <c r="E8" s="673">
        <v>0</v>
      </c>
      <c r="F8" s="673">
        <v>0</v>
      </c>
      <c r="G8" s="673">
        <v>0</v>
      </c>
      <c r="H8" s="673">
        <v>0</v>
      </c>
      <c r="I8" s="673">
        <v>0</v>
      </c>
      <c r="J8" s="673">
        <v>0</v>
      </c>
      <c r="K8" s="673">
        <v>0</v>
      </c>
      <c r="L8" s="673">
        <v>0</v>
      </c>
      <c r="M8" s="673">
        <v>0</v>
      </c>
      <c r="N8" s="673">
        <f aca="true" t="shared" si="0" ref="N8:N17">SUM(C8:M8)</f>
        <v>0</v>
      </c>
    </row>
    <row r="9" spans="1:14" ht="20.1" customHeight="1">
      <c r="A9" s="460">
        <v>3</v>
      </c>
      <c r="B9" s="490" t="s">
        <v>745</v>
      </c>
      <c r="C9" s="673">
        <v>0</v>
      </c>
      <c r="D9" s="673">
        <v>0</v>
      </c>
      <c r="E9" s="673">
        <v>0</v>
      </c>
      <c r="F9" s="673">
        <v>0</v>
      </c>
      <c r="G9" s="673">
        <v>0</v>
      </c>
      <c r="H9" s="673">
        <v>0</v>
      </c>
      <c r="I9" s="673">
        <v>0</v>
      </c>
      <c r="J9" s="673">
        <v>0</v>
      </c>
      <c r="K9" s="673">
        <v>0</v>
      </c>
      <c r="L9" s="673">
        <v>0</v>
      </c>
      <c r="M9" s="673">
        <v>0</v>
      </c>
      <c r="N9" s="673">
        <f t="shared" si="0"/>
        <v>0</v>
      </c>
    </row>
    <row r="10" spans="1:14" ht="20.1" customHeight="1">
      <c r="A10" s="460">
        <v>4</v>
      </c>
      <c r="B10" s="490" t="s">
        <v>746</v>
      </c>
      <c r="C10" s="673">
        <v>0</v>
      </c>
      <c r="D10" s="673">
        <v>0</v>
      </c>
      <c r="E10" s="673">
        <v>0</v>
      </c>
      <c r="F10" s="673">
        <v>0</v>
      </c>
      <c r="G10" s="673">
        <v>0</v>
      </c>
      <c r="H10" s="673">
        <v>0</v>
      </c>
      <c r="I10" s="673">
        <v>0</v>
      </c>
      <c r="J10" s="673">
        <v>0</v>
      </c>
      <c r="K10" s="673">
        <v>0</v>
      </c>
      <c r="L10" s="673">
        <v>0</v>
      </c>
      <c r="M10" s="673">
        <v>0</v>
      </c>
      <c r="N10" s="673">
        <f t="shared" si="0"/>
        <v>0</v>
      </c>
    </row>
    <row r="11" spans="1:14" ht="20.1" customHeight="1">
      <c r="A11" s="460">
        <v>5</v>
      </c>
      <c r="B11" s="490" t="s">
        <v>747</v>
      </c>
      <c r="C11" s="673">
        <v>0</v>
      </c>
      <c r="D11" s="673">
        <v>0</v>
      </c>
      <c r="E11" s="673">
        <v>0</v>
      </c>
      <c r="F11" s="673">
        <v>0</v>
      </c>
      <c r="G11" s="673">
        <v>0</v>
      </c>
      <c r="H11" s="673">
        <v>0</v>
      </c>
      <c r="I11" s="673">
        <v>0</v>
      </c>
      <c r="J11" s="673">
        <v>0</v>
      </c>
      <c r="K11" s="673">
        <v>0</v>
      </c>
      <c r="L11" s="673">
        <v>0</v>
      </c>
      <c r="M11" s="673">
        <v>0</v>
      </c>
      <c r="N11" s="673">
        <f t="shared" si="0"/>
        <v>0</v>
      </c>
    </row>
    <row r="12" spans="1:16" ht="20.1" customHeight="1">
      <c r="A12" s="460">
        <v>6</v>
      </c>
      <c r="B12" s="490" t="s">
        <v>599</v>
      </c>
      <c r="C12" s="673">
        <v>0</v>
      </c>
      <c r="D12" s="673">
        <v>0</v>
      </c>
      <c r="E12" s="673">
        <v>0</v>
      </c>
      <c r="F12" s="673">
        <v>0</v>
      </c>
      <c r="G12" s="673">
        <v>9804060.26</v>
      </c>
      <c r="H12" s="673">
        <v>0</v>
      </c>
      <c r="I12" s="673">
        <v>0</v>
      </c>
      <c r="J12" s="673">
        <v>0</v>
      </c>
      <c r="K12" s="673">
        <v>0</v>
      </c>
      <c r="L12" s="673">
        <v>0</v>
      </c>
      <c r="M12" s="673">
        <v>0</v>
      </c>
      <c r="N12" s="673">
        <f t="shared" si="0"/>
        <v>9804060.26</v>
      </c>
      <c r="P12" s="24"/>
    </row>
    <row r="13" spans="1:14" ht="20.1" customHeight="1">
      <c r="A13" s="460">
        <v>7</v>
      </c>
      <c r="B13" s="490" t="s">
        <v>605</v>
      </c>
      <c r="C13" s="673">
        <v>0</v>
      </c>
      <c r="D13" s="673">
        <v>0</v>
      </c>
      <c r="E13" s="673">
        <v>0</v>
      </c>
      <c r="F13" s="673">
        <v>0</v>
      </c>
      <c r="G13" s="673">
        <v>0</v>
      </c>
      <c r="H13" s="673">
        <v>0</v>
      </c>
      <c r="I13" s="673">
        <v>0</v>
      </c>
      <c r="J13" s="673">
        <v>0</v>
      </c>
      <c r="K13" s="673">
        <v>578.09</v>
      </c>
      <c r="L13" s="673">
        <v>0</v>
      </c>
      <c r="M13" s="673">
        <v>0</v>
      </c>
      <c r="N13" s="673">
        <f t="shared" si="0"/>
        <v>578.09</v>
      </c>
    </row>
    <row r="14" spans="1:14" ht="20.1" customHeight="1">
      <c r="A14" s="460">
        <v>8</v>
      </c>
      <c r="B14" s="490" t="s">
        <v>748</v>
      </c>
      <c r="C14" s="673">
        <v>0</v>
      </c>
      <c r="D14" s="673">
        <v>0</v>
      </c>
      <c r="E14" s="673">
        <v>0</v>
      </c>
      <c r="F14" s="673">
        <v>0</v>
      </c>
      <c r="G14" s="673">
        <v>0</v>
      </c>
      <c r="H14" s="673">
        <v>0</v>
      </c>
      <c r="I14" s="673">
        <v>0</v>
      </c>
      <c r="J14" s="673">
        <v>160475.65</v>
      </c>
      <c r="K14" s="673">
        <v>0</v>
      </c>
      <c r="L14" s="673">
        <v>0</v>
      </c>
      <c r="M14" s="673">
        <v>0</v>
      </c>
      <c r="N14" s="673">
        <f t="shared" si="0"/>
        <v>160475.65</v>
      </c>
    </row>
    <row r="15" spans="1:14" ht="20.1" customHeight="1">
      <c r="A15" s="460">
        <v>9</v>
      </c>
      <c r="B15" s="490" t="s">
        <v>751</v>
      </c>
      <c r="C15" s="673">
        <v>0</v>
      </c>
      <c r="D15" s="673">
        <v>0</v>
      </c>
      <c r="E15" s="673">
        <v>0</v>
      </c>
      <c r="F15" s="673">
        <v>0</v>
      </c>
      <c r="G15" s="673">
        <v>0</v>
      </c>
      <c r="H15" s="673">
        <v>0</v>
      </c>
      <c r="I15" s="673">
        <v>0</v>
      </c>
      <c r="J15" s="673">
        <v>0</v>
      </c>
      <c r="K15" s="673">
        <v>0</v>
      </c>
      <c r="L15" s="673">
        <v>0</v>
      </c>
      <c r="M15" s="673">
        <v>0</v>
      </c>
      <c r="N15" s="673">
        <f t="shared" si="0"/>
        <v>0</v>
      </c>
    </row>
    <row r="16" spans="1:14" ht="20.1" customHeight="1">
      <c r="A16" s="460">
        <v>10</v>
      </c>
      <c r="B16" s="490" t="s">
        <v>753</v>
      </c>
      <c r="C16" s="673">
        <v>0</v>
      </c>
      <c r="D16" s="673">
        <v>0</v>
      </c>
      <c r="E16" s="673">
        <v>0</v>
      </c>
      <c r="F16" s="673">
        <v>0</v>
      </c>
      <c r="G16" s="673">
        <v>0</v>
      </c>
      <c r="H16" s="673">
        <v>0</v>
      </c>
      <c r="I16" s="673">
        <v>0</v>
      </c>
      <c r="J16" s="673">
        <v>0</v>
      </c>
      <c r="K16" s="673">
        <v>0</v>
      </c>
      <c r="L16" s="673">
        <v>0</v>
      </c>
      <c r="M16" s="673">
        <v>0</v>
      </c>
      <c r="N16" s="673">
        <f t="shared" si="0"/>
        <v>0</v>
      </c>
    </row>
    <row r="17" spans="1:14" ht="20.1" customHeight="1">
      <c r="A17" s="460">
        <v>11</v>
      </c>
      <c r="B17" s="491" t="s">
        <v>167</v>
      </c>
      <c r="C17" s="673">
        <f aca="true" t="shared" si="1" ref="C17:L17">SUM(C7:C16)</f>
        <v>0</v>
      </c>
      <c r="D17" s="673">
        <f t="shared" si="1"/>
        <v>0</v>
      </c>
      <c r="E17" s="673">
        <f t="shared" si="1"/>
        <v>0</v>
      </c>
      <c r="F17" s="673">
        <f t="shared" si="1"/>
        <v>0</v>
      </c>
      <c r="G17" s="673">
        <f t="shared" si="1"/>
        <v>9804060.26</v>
      </c>
      <c r="H17" s="673">
        <f t="shared" si="1"/>
        <v>0</v>
      </c>
      <c r="I17" s="673">
        <f t="shared" si="1"/>
        <v>0</v>
      </c>
      <c r="J17" s="673">
        <f t="shared" si="1"/>
        <v>160475.65</v>
      </c>
      <c r="K17" s="673">
        <f t="shared" si="1"/>
        <v>578.09</v>
      </c>
      <c r="L17" s="673">
        <f t="shared" si="1"/>
        <v>0</v>
      </c>
      <c r="M17" s="673">
        <f>SUM(M7:M16)</f>
        <v>0</v>
      </c>
      <c r="N17" s="673">
        <f t="shared" si="0"/>
        <v>9965114</v>
      </c>
    </row>
    <row r="19" ht="15">
      <c r="B19" s="24"/>
    </row>
  </sheetData>
  <mergeCells count="2">
    <mergeCell ref="B4:B6"/>
    <mergeCell ref="C4:M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headerFooter>
    <oddHeader>&amp;CEN
Annex XXV</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FBF01-AE40-4F59-95E5-762DF9DC51E8}">
  <dimension ref="A2:C7"/>
  <sheetViews>
    <sheetView workbookViewId="0" topLeftCell="A1">
      <selection activeCell="C14" sqref="C14"/>
    </sheetView>
  </sheetViews>
  <sheetFormatPr defaultColWidth="9.140625" defaultRowHeight="15"/>
  <cols>
    <col min="1" max="1" width="17.421875" style="1" customWidth="1"/>
    <col min="2" max="2" width="15.00390625" style="1" customWidth="1"/>
    <col min="3" max="3" width="99.00390625" style="1" customWidth="1"/>
    <col min="4" max="16384" width="9.140625" style="1" customWidth="1"/>
  </cols>
  <sheetData>
    <row r="2" spans="2:3" ht="26.25">
      <c r="B2" s="33"/>
      <c r="C2" s="34"/>
    </row>
    <row r="3" spans="1:3" ht="24">
      <c r="A3" s="12" t="s">
        <v>4</v>
      </c>
      <c r="C3" s="35" t="s">
        <v>111</v>
      </c>
    </row>
    <row r="4" spans="2:3" ht="15">
      <c r="B4" s="36"/>
      <c r="C4" s="34"/>
    </row>
    <row r="5" spans="1:3" ht="15">
      <c r="A5" s="12" t="s">
        <v>112</v>
      </c>
      <c r="B5" s="37"/>
      <c r="C5" s="38"/>
    </row>
    <row r="6" spans="1:3" ht="15">
      <c r="A6" s="39" t="s">
        <v>113</v>
      </c>
      <c r="B6" s="1004" t="s">
        <v>115</v>
      </c>
      <c r="C6" s="1004"/>
    </row>
    <row r="7" spans="1:3" ht="15">
      <c r="A7" s="41" t="s">
        <v>116</v>
      </c>
      <c r="B7" s="1005" t="s">
        <v>1766</v>
      </c>
      <c r="C7" s="1005"/>
    </row>
  </sheetData>
  <mergeCells count="2">
    <mergeCell ref="B6:C6"/>
    <mergeCell ref="B7:C7"/>
  </mergeCells>
  <conditionalFormatting sqref="B7">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33DE-00CA-41EE-9C4E-2AB27BFC03D3}">
  <dimension ref="A1:T28"/>
  <sheetViews>
    <sheetView workbookViewId="0" topLeftCell="A1"/>
  </sheetViews>
  <sheetFormatPr defaultColWidth="9.140625" defaultRowHeight="15"/>
  <cols>
    <col min="1" max="1" width="9.140625" style="1" customWidth="1"/>
    <col min="2" max="2" width="20.57421875" style="1" customWidth="1"/>
    <col min="3" max="3" width="29.28125" style="1" customWidth="1"/>
    <col min="4" max="10" width="10.7109375" style="1" customWidth="1"/>
    <col min="11" max="16384" width="9.140625" style="1" customWidth="1"/>
  </cols>
  <sheetData>
    <row r="1" ht="20.25">
      <c r="A1" s="480" t="s">
        <v>1265</v>
      </c>
    </row>
    <row r="2" spans="1:5" ht="15.75">
      <c r="A2" s="470" t="s">
        <v>252</v>
      </c>
      <c r="E2" s="492"/>
    </row>
    <row r="3" spans="2:13" ht="15">
      <c r="B3" s="95"/>
      <c r="C3" s="471"/>
      <c r="D3" s="493"/>
      <c r="E3" s="471"/>
      <c r="F3" s="471"/>
      <c r="G3" s="471"/>
      <c r="H3" s="471"/>
      <c r="I3" s="471"/>
      <c r="J3" s="471"/>
      <c r="M3" s="153"/>
    </row>
    <row r="4" spans="2:10" ht="20.1" customHeight="1">
      <c r="B4" s="216"/>
      <c r="C4" s="15"/>
      <c r="D4" s="5" t="s">
        <v>7</v>
      </c>
      <c r="E4" s="5" t="s">
        <v>8</v>
      </c>
      <c r="F4" s="5" t="s">
        <v>9</v>
      </c>
      <c r="G4" s="5" t="s">
        <v>46</v>
      </c>
      <c r="H4" s="5" t="s">
        <v>47</v>
      </c>
      <c r="I4" s="5" t="s">
        <v>156</v>
      </c>
      <c r="J4" s="5" t="s">
        <v>157</v>
      </c>
    </row>
    <row r="5" spans="2:10" ht="20.1" customHeight="1">
      <c r="B5" s="1223"/>
      <c r="C5" s="1010" t="s">
        <v>1305</v>
      </c>
      <c r="D5" s="1287" t="s">
        <v>106</v>
      </c>
      <c r="E5" s="1284" t="s">
        <v>1001</v>
      </c>
      <c r="F5" s="1284" t="s">
        <v>1002</v>
      </c>
      <c r="G5" s="1284" t="s">
        <v>1003</v>
      </c>
      <c r="H5" s="1284" t="s">
        <v>1004</v>
      </c>
      <c r="I5" s="1284" t="s">
        <v>1280</v>
      </c>
      <c r="J5" s="1284" t="s">
        <v>1306</v>
      </c>
    </row>
    <row r="6" spans="1:10" ht="81" customHeight="1">
      <c r="A6" s="494"/>
      <c r="B6" s="1223"/>
      <c r="C6" s="1010"/>
      <c r="D6" s="1288"/>
      <c r="E6" s="1285"/>
      <c r="F6" s="1285"/>
      <c r="G6" s="1285"/>
      <c r="H6" s="1285"/>
      <c r="I6" s="1285"/>
      <c r="J6" s="1285"/>
    </row>
    <row r="7" spans="1:10" ht="34.5" customHeight="1">
      <c r="A7" s="142" t="s">
        <v>1307</v>
      </c>
      <c r="B7" s="44" t="s">
        <v>1009</v>
      </c>
      <c r="C7" s="15"/>
      <c r="D7" s="44"/>
      <c r="E7" s="44"/>
      <c r="F7" s="44"/>
      <c r="G7" s="44"/>
      <c r="H7" s="44"/>
      <c r="I7" s="44"/>
      <c r="J7" s="44"/>
    </row>
    <row r="8" spans="1:10" ht="20.1" customHeight="1">
      <c r="A8" s="495">
        <v>1</v>
      </c>
      <c r="B8" s="44"/>
      <c r="C8" s="15" t="s">
        <v>1010</v>
      </c>
      <c r="D8" s="44"/>
      <c r="E8" s="44"/>
      <c r="F8" s="44"/>
      <c r="G8" s="44"/>
      <c r="H8" s="44"/>
      <c r="I8" s="44"/>
      <c r="J8" s="44"/>
    </row>
    <row r="9" spans="1:10" ht="20.1" customHeight="1">
      <c r="A9" s="495">
        <v>2</v>
      </c>
      <c r="B9" s="44"/>
      <c r="C9" s="15" t="s">
        <v>1013</v>
      </c>
      <c r="D9" s="44"/>
      <c r="E9" s="44"/>
      <c r="F9" s="44"/>
      <c r="G9" s="44"/>
      <c r="H9" s="44"/>
      <c r="I9" s="44"/>
      <c r="J9" s="44"/>
    </row>
    <row r="10" spans="1:10" ht="20.1" customHeight="1">
      <c r="A10" s="495">
        <v>3</v>
      </c>
      <c r="B10" s="44"/>
      <c r="C10" s="15" t="s">
        <v>1014</v>
      </c>
      <c r="D10" s="44"/>
      <c r="E10" s="44"/>
      <c r="F10" s="44"/>
      <c r="G10" s="44"/>
      <c r="H10" s="44"/>
      <c r="I10" s="44"/>
      <c r="J10" s="44"/>
    </row>
    <row r="11" spans="1:10" ht="20.1" customHeight="1">
      <c r="A11" s="495">
        <v>4</v>
      </c>
      <c r="B11" s="44"/>
      <c r="C11" s="15" t="s">
        <v>1015</v>
      </c>
      <c r="D11" s="44"/>
      <c r="E11" s="44"/>
      <c r="F11" s="44"/>
      <c r="G11" s="44"/>
      <c r="H11" s="44"/>
      <c r="I11" s="44"/>
      <c r="J11" s="44"/>
    </row>
    <row r="12" spans="1:10" ht="20.1" customHeight="1">
      <c r="A12" s="495">
        <v>5</v>
      </c>
      <c r="B12" s="44"/>
      <c r="C12" s="15" t="s">
        <v>1016</v>
      </c>
      <c r="D12" s="44"/>
      <c r="E12" s="44"/>
      <c r="F12" s="44"/>
      <c r="G12" s="44"/>
      <c r="H12" s="44"/>
      <c r="I12" s="44"/>
      <c r="J12" s="44"/>
    </row>
    <row r="13" spans="1:10" ht="20.1" customHeight="1">
      <c r="A13" s="495">
        <v>6</v>
      </c>
      <c r="B13" s="44"/>
      <c r="C13" s="15" t="s">
        <v>1019</v>
      </c>
      <c r="D13" s="44"/>
      <c r="E13" s="44"/>
      <c r="F13" s="44"/>
      <c r="G13" s="44"/>
      <c r="H13" s="44"/>
      <c r="I13" s="44"/>
      <c r="J13" s="44"/>
    </row>
    <row r="14" spans="1:10" ht="20.1" customHeight="1">
      <c r="A14" s="495">
        <v>7</v>
      </c>
      <c r="B14" s="44"/>
      <c r="C14" s="15" t="s">
        <v>1022</v>
      </c>
      <c r="D14" s="44"/>
      <c r="E14" s="44"/>
      <c r="F14" s="44"/>
      <c r="G14" s="44"/>
      <c r="H14" s="44"/>
      <c r="I14" s="44"/>
      <c r="J14" s="44"/>
    </row>
    <row r="15" spans="1:10" ht="20.1" customHeight="1">
      <c r="A15" s="495">
        <v>8</v>
      </c>
      <c r="B15" s="44"/>
      <c r="C15" s="15" t="s">
        <v>1026</v>
      </c>
      <c r="D15" s="44"/>
      <c r="E15" s="44"/>
      <c r="F15" s="44"/>
      <c r="G15" s="44"/>
      <c r="H15" s="44"/>
      <c r="I15" s="44"/>
      <c r="J15" s="44"/>
    </row>
    <row r="16" spans="1:10" ht="20.1" customHeight="1">
      <c r="A16" s="495" t="s">
        <v>1308</v>
      </c>
      <c r="B16" s="44"/>
      <c r="C16" s="5" t="s">
        <v>1309</v>
      </c>
      <c r="D16" s="44"/>
      <c r="E16" s="44"/>
      <c r="F16" s="44"/>
      <c r="G16" s="44"/>
      <c r="H16" s="44"/>
      <c r="I16" s="44"/>
      <c r="J16" s="44"/>
    </row>
    <row r="17" spans="1:10" ht="20.1" customHeight="1">
      <c r="A17" s="496" t="s">
        <v>1310</v>
      </c>
      <c r="B17" s="1286" t="s">
        <v>1311</v>
      </c>
      <c r="C17" s="1286"/>
      <c r="D17" s="44"/>
      <c r="E17" s="44"/>
      <c r="F17" s="44"/>
      <c r="G17" s="44"/>
      <c r="H17" s="44"/>
      <c r="I17" s="44"/>
      <c r="J17" s="44"/>
    </row>
    <row r="18" ht="15">
      <c r="B18" s="129"/>
    </row>
    <row r="27" spans="15:20" ht="23.25">
      <c r="O27" s="479"/>
      <c r="P27" s="497"/>
      <c r="Q27" s="497"/>
      <c r="R27" s="497"/>
      <c r="S27" s="497"/>
      <c r="T27" s="497"/>
    </row>
    <row r="28" ht="15">
      <c r="O28" s="153"/>
    </row>
  </sheetData>
  <mergeCells count="10">
    <mergeCell ref="H5:H6"/>
    <mergeCell ref="I5:I6"/>
    <mergeCell ref="J5:J6"/>
    <mergeCell ref="B17:C17"/>
    <mergeCell ref="B5:B6"/>
    <mergeCell ref="C5:C6"/>
    <mergeCell ref="D5:D6"/>
    <mergeCell ref="E5:E6"/>
    <mergeCell ref="F5:F6"/>
    <mergeCell ref="G5:G6"/>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95" r:id="rId1"/>
  <headerFooter>
    <oddHeader>&amp;CEN
Annex XXV</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8BC86-8210-4BD5-B857-597400D37371}">
  <dimension ref="A1:M18"/>
  <sheetViews>
    <sheetView workbookViewId="0" topLeftCell="A1"/>
  </sheetViews>
  <sheetFormatPr defaultColWidth="9.140625" defaultRowHeight="15"/>
  <cols>
    <col min="1" max="1" width="4.00390625" style="1" customWidth="1"/>
    <col min="2" max="2" width="23.8515625" style="1" customWidth="1"/>
    <col min="3" max="10" width="14.421875" style="1" customWidth="1"/>
    <col min="11" max="16384" width="9.140625" style="1" customWidth="1"/>
  </cols>
  <sheetData>
    <row r="1" ht="20.25">
      <c r="A1" s="484" t="s">
        <v>1312</v>
      </c>
    </row>
    <row r="2" spans="1:2" ht="20.25">
      <c r="A2" s="470" t="s">
        <v>1313</v>
      </c>
      <c r="B2" s="368"/>
    </row>
    <row r="4" spans="2:10" ht="15">
      <c r="B4" s="473"/>
      <c r="C4" s="460" t="s">
        <v>7</v>
      </c>
      <c r="D4" s="460" t="s">
        <v>8</v>
      </c>
      <c r="E4" s="460" t="s">
        <v>9</v>
      </c>
      <c r="F4" s="460" t="s">
        <v>46</v>
      </c>
      <c r="G4" s="460" t="s">
        <v>47</v>
      </c>
      <c r="H4" s="460" t="s">
        <v>156</v>
      </c>
      <c r="I4" s="460" t="s">
        <v>157</v>
      </c>
      <c r="J4" s="460" t="s">
        <v>158</v>
      </c>
    </row>
    <row r="5" spans="2:10" ht="15" customHeight="1">
      <c r="B5" s="473"/>
      <c r="C5" s="1282" t="s">
        <v>1314</v>
      </c>
      <c r="D5" s="1282"/>
      <c r="E5" s="1282"/>
      <c r="F5" s="1282"/>
      <c r="G5" s="1289" t="s">
        <v>1315</v>
      </c>
      <c r="H5" s="1290"/>
      <c r="I5" s="1290"/>
      <c r="J5" s="1291"/>
    </row>
    <row r="6" spans="1:10" ht="21" customHeight="1">
      <c r="A6" s="3"/>
      <c r="B6" s="1292" t="s">
        <v>1316</v>
      </c>
      <c r="C6" s="1282" t="s">
        <v>1317</v>
      </c>
      <c r="D6" s="1282"/>
      <c r="E6" s="1282" t="s">
        <v>1318</v>
      </c>
      <c r="F6" s="1282"/>
      <c r="G6" s="1289" t="s">
        <v>1317</v>
      </c>
      <c r="H6" s="1291"/>
      <c r="I6" s="1289" t="s">
        <v>1318</v>
      </c>
      <c r="J6" s="1291"/>
    </row>
    <row r="7" spans="1:10" ht="15">
      <c r="A7" s="3"/>
      <c r="B7" s="1292"/>
      <c r="C7" s="460" t="s">
        <v>1319</v>
      </c>
      <c r="D7" s="460" t="s">
        <v>1320</v>
      </c>
      <c r="E7" s="460" t="s">
        <v>1319</v>
      </c>
      <c r="F7" s="460" t="s">
        <v>1320</v>
      </c>
      <c r="G7" s="472" t="s">
        <v>1319</v>
      </c>
      <c r="H7" s="472" t="s">
        <v>1320</v>
      </c>
      <c r="I7" s="472" t="s">
        <v>1319</v>
      </c>
      <c r="J7" s="472" t="s">
        <v>1320</v>
      </c>
    </row>
    <row r="8" spans="1:10" ht="15">
      <c r="A8" s="402">
        <v>1</v>
      </c>
      <c r="B8" s="474" t="s">
        <v>1321</v>
      </c>
      <c r="C8" s="460"/>
      <c r="D8" s="460"/>
      <c r="E8" s="460"/>
      <c r="F8" s="460"/>
      <c r="G8" s="460"/>
      <c r="H8" s="460"/>
      <c r="I8" s="460"/>
      <c r="J8" s="460"/>
    </row>
    <row r="9" spans="1:10" ht="15">
      <c r="A9" s="402">
        <v>2</v>
      </c>
      <c r="B9" s="474" t="s">
        <v>1322</v>
      </c>
      <c r="C9" s="460"/>
      <c r="D9" s="460"/>
      <c r="E9" s="460"/>
      <c r="F9" s="460"/>
      <c r="G9" s="460"/>
      <c r="H9" s="460"/>
      <c r="I9" s="460"/>
      <c r="J9" s="460"/>
    </row>
    <row r="10" spans="1:10" ht="15">
      <c r="A10" s="402">
        <v>3</v>
      </c>
      <c r="B10" s="474" t="s">
        <v>1323</v>
      </c>
      <c r="C10" s="460"/>
      <c r="D10" s="460"/>
      <c r="E10" s="460"/>
      <c r="F10" s="460"/>
      <c r="G10" s="460"/>
      <c r="H10" s="460"/>
      <c r="I10" s="460"/>
      <c r="J10" s="460"/>
    </row>
    <row r="11" spans="1:10" ht="15">
      <c r="A11" s="402">
        <v>4</v>
      </c>
      <c r="B11" s="474" t="s">
        <v>1324</v>
      </c>
      <c r="C11" s="460"/>
      <c r="D11" s="460"/>
      <c r="E11" s="460"/>
      <c r="F11" s="460"/>
      <c r="G11" s="460"/>
      <c r="H11" s="460"/>
      <c r="I11" s="460"/>
      <c r="J11" s="460"/>
    </row>
    <row r="12" spans="1:10" ht="15">
      <c r="A12" s="402">
        <v>5</v>
      </c>
      <c r="B12" s="474" t="s">
        <v>1325</v>
      </c>
      <c r="C12" s="460"/>
      <c r="D12" s="460"/>
      <c r="E12" s="460"/>
      <c r="F12" s="460"/>
      <c r="G12" s="460"/>
      <c r="H12" s="460"/>
      <c r="I12" s="460"/>
      <c r="J12" s="460"/>
    </row>
    <row r="13" spans="1:10" ht="15">
      <c r="A13" s="402">
        <v>6</v>
      </c>
      <c r="B13" s="474" t="s">
        <v>1326</v>
      </c>
      <c r="C13" s="460"/>
      <c r="D13" s="460"/>
      <c r="E13" s="460"/>
      <c r="F13" s="460"/>
      <c r="G13" s="460"/>
      <c r="H13" s="460"/>
      <c r="I13" s="460"/>
      <c r="J13" s="460"/>
    </row>
    <row r="14" spans="1:10" ht="15">
      <c r="A14" s="402">
        <v>7</v>
      </c>
      <c r="B14" s="474" t="s">
        <v>1327</v>
      </c>
      <c r="C14" s="460"/>
      <c r="D14" s="460"/>
      <c r="E14" s="460"/>
      <c r="F14" s="460"/>
      <c r="G14" s="460"/>
      <c r="H14" s="460"/>
      <c r="I14" s="460"/>
      <c r="J14" s="460"/>
    </row>
    <row r="15" spans="1:10" ht="15">
      <c r="A15" s="402">
        <v>8</v>
      </c>
      <c r="B15" s="474" t="s">
        <v>945</v>
      </c>
      <c r="C15" s="460"/>
      <c r="D15" s="460"/>
      <c r="E15" s="460"/>
      <c r="F15" s="460"/>
      <c r="G15" s="460"/>
      <c r="H15" s="460"/>
      <c r="I15" s="460"/>
      <c r="J15" s="460"/>
    </row>
    <row r="16" spans="1:10" ht="15">
      <c r="A16" s="39">
        <v>9</v>
      </c>
      <c r="B16" s="461" t="s">
        <v>45</v>
      </c>
      <c r="C16" s="461"/>
      <c r="D16" s="461"/>
      <c r="E16" s="461"/>
      <c r="F16" s="461"/>
      <c r="G16" s="461"/>
      <c r="H16" s="461"/>
      <c r="I16" s="461"/>
      <c r="J16" s="461"/>
    </row>
    <row r="17" spans="2:10" ht="15">
      <c r="B17" s="90"/>
      <c r="C17" s="90"/>
      <c r="D17" s="90"/>
      <c r="E17" s="90"/>
      <c r="F17" s="90"/>
      <c r="G17" s="90"/>
      <c r="H17" s="90"/>
      <c r="I17" s="90"/>
      <c r="J17" s="90"/>
    </row>
    <row r="18" ht="15">
      <c r="M18" s="24"/>
    </row>
  </sheetData>
  <mergeCells count="7">
    <mergeCell ref="C5:F5"/>
    <mergeCell ref="G5:J5"/>
    <mergeCell ref="B6:B7"/>
    <mergeCell ref="C6:D6"/>
    <mergeCell ref="E6:F6"/>
    <mergeCell ref="G6:H6"/>
    <mergeCell ref="I6:J6"/>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90" r:id="rId1"/>
  <headerFooter>
    <oddHeader>&amp;CEN
Annex XXV</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F2501-1CD9-46FE-8505-2A3BB83A0144}">
  <dimension ref="A1:H15"/>
  <sheetViews>
    <sheetView workbookViewId="0" topLeftCell="A1"/>
  </sheetViews>
  <sheetFormatPr defaultColWidth="9.140625" defaultRowHeight="15"/>
  <cols>
    <col min="1" max="1" width="9.140625" style="1" customWidth="1"/>
    <col min="2" max="2" width="37.421875" style="1" customWidth="1"/>
    <col min="3" max="4" width="18.140625" style="1" customWidth="1"/>
    <col min="5" max="16384" width="9.140625" style="1" customWidth="1"/>
  </cols>
  <sheetData>
    <row r="1" ht="20.25">
      <c r="A1" s="368" t="s">
        <v>1266</v>
      </c>
    </row>
    <row r="2" ht="15.75">
      <c r="A2" s="470" t="s">
        <v>1328</v>
      </c>
    </row>
    <row r="3" spans="2:4" ht="15">
      <c r="B3" s="276"/>
      <c r="C3" s="354"/>
      <c r="D3" s="354"/>
    </row>
    <row r="4" spans="2:4" ht="20.1" customHeight="1">
      <c r="B4" s="473"/>
      <c r="C4" s="472" t="s">
        <v>7</v>
      </c>
      <c r="D4" s="498" t="s">
        <v>8</v>
      </c>
    </row>
    <row r="5" spans="2:4" ht="20.1" customHeight="1">
      <c r="B5" s="473"/>
      <c r="C5" s="499" t="s">
        <v>1329</v>
      </c>
      <c r="D5" s="460" t="s">
        <v>1330</v>
      </c>
    </row>
    <row r="6" spans="1:8" ht="20.1" customHeight="1">
      <c r="A6" s="1293" t="s">
        <v>1331</v>
      </c>
      <c r="B6" s="1294"/>
      <c r="C6" s="500"/>
      <c r="D6" s="501"/>
      <c r="H6" s="24"/>
    </row>
    <row r="7" spans="1:4" ht="20.1" customHeight="1">
      <c r="A7" s="41">
        <v>1</v>
      </c>
      <c r="B7" s="502" t="s">
        <v>1332</v>
      </c>
      <c r="C7" s="70"/>
      <c r="D7" s="70"/>
    </row>
    <row r="8" spans="1:4" ht="20.1" customHeight="1">
      <c r="A8" s="41">
        <v>2</v>
      </c>
      <c r="B8" s="502" t="s">
        <v>1333</v>
      </c>
      <c r="C8" s="70"/>
      <c r="D8" s="70"/>
    </row>
    <row r="9" spans="1:4" ht="20.1" customHeight="1">
      <c r="A9" s="41">
        <v>3</v>
      </c>
      <c r="B9" s="502" t="s">
        <v>1334</v>
      </c>
      <c r="C9" s="70"/>
      <c r="D9" s="70"/>
    </row>
    <row r="10" spans="1:4" ht="20.1" customHeight="1">
      <c r="A10" s="41">
        <v>4</v>
      </c>
      <c r="B10" s="502" t="s">
        <v>1335</v>
      </c>
      <c r="C10" s="70"/>
      <c r="D10" s="70"/>
    </row>
    <row r="11" spans="1:4" ht="20.1" customHeight="1">
      <c r="A11" s="41">
        <v>5</v>
      </c>
      <c r="B11" s="502" t="s">
        <v>1336</v>
      </c>
      <c r="C11" s="70"/>
      <c r="D11" s="70"/>
    </row>
    <row r="12" spans="1:4" ht="20.1" customHeight="1">
      <c r="A12" s="41">
        <v>6</v>
      </c>
      <c r="B12" s="503" t="s">
        <v>1337</v>
      </c>
      <c r="C12" s="70"/>
      <c r="D12" s="70"/>
    </row>
    <row r="13" spans="1:4" ht="20.1" customHeight="1">
      <c r="A13" s="1293" t="s">
        <v>1338</v>
      </c>
      <c r="B13" s="1294"/>
      <c r="C13" s="504"/>
      <c r="D13" s="504"/>
    </row>
    <row r="14" spans="1:8" ht="20.1" customHeight="1">
      <c r="A14" s="142">
        <v>7</v>
      </c>
      <c r="B14" s="502" t="s">
        <v>1339</v>
      </c>
      <c r="C14" s="70"/>
      <c r="D14" s="70"/>
      <c r="H14" s="24"/>
    </row>
    <row r="15" spans="1:4" ht="20.1" customHeight="1">
      <c r="A15" s="142">
        <v>8</v>
      </c>
      <c r="B15" s="502" t="s">
        <v>1340</v>
      </c>
      <c r="C15" s="70"/>
      <c r="D15" s="70"/>
    </row>
  </sheetData>
  <mergeCells count="2">
    <mergeCell ref="A6:B6"/>
    <mergeCell ref="A13:B13"/>
  </mergeCells>
  <printOptions/>
  <pageMargins left="0.7086614173228347" right="0.7086614173228347" top="0.7480314960629921" bottom="0.7480314960629921" header="0.31496062992125984" footer="0.31496062992125984"/>
  <pageSetup fitToHeight="0" fitToWidth="0" horizontalDpi="600" verticalDpi="600" orientation="landscape" paperSize="9" r:id="rId1"/>
  <headerFooter>
    <oddHeader>&amp;CEN
Annex XXV</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8D436-D694-426C-8A1F-F5FA0C5346E9}">
  <sheetPr>
    <pageSetUpPr fitToPage="1"/>
  </sheetPr>
  <dimension ref="A1:C15"/>
  <sheetViews>
    <sheetView workbookViewId="0" topLeftCell="A1"/>
  </sheetViews>
  <sheetFormatPr defaultColWidth="9.140625" defaultRowHeight="15"/>
  <cols>
    <col min="1" max="1" width="7.7109375" style="1" customWidth="1"/>
    <col min="2" max="2" width="55.00390625" style="1" customWidth="1"/>
    <col min="3" max="3" width="11.7109375" style="1" customWidth="1"/>
    <col min="4" max="16384" width="9.140625" style="1" customWidth="1"/>
  </cols>
  <sheetData>
    <row r="1" ht="20.25">
      <c r="A1" s="368" t="s">
        <v>1267</v>
      </c>
    </row>
    <row r="2" ht="15.75">
      <c r="A2" s="470" t="s">
        <v>252</v>
      </c>
    </row>
    <row r="3" spans="1:3" ht="15">
      <c r="A3" s="354"/>
      <c r="B3" s="354"/>
      <c r="C3" s="505"/>
    </row>
    <row r="4" spans="1:3" ht="20.1" customHeight="1">
      <c r="A4" s="506"/>
      <c r="B4" s="506"/>
      <c r="C4" s="472" t="s">
        <v>7</v>
      </c>
    </row>
    <row r="5" spans="1:3" ht="39" customHeight="1">
      <c r="A5" s="506"/>
      <c r="B5" s="507"/>
      <c r="C5" s="472" t="s">
        <v>1280</v>
      </c>
    </row>
    <row r="6" spans="1:3" ht="20.1" customHeight="1">
      <c r="A6" s="508">
        <v>1</v>
      </c>
      <c r="B6" s="483" t="s">
        <v>1341</v>
      </c>
      <c r="C6" s="474"/>
    </row>
    <row r="7" spans="1:3" ht="20.1" customHeight="1">
      <c r="A7" s="472">
        <v>2</v>
      </c>
      <c r="B7" s="474" t="s">
        <v>1342</v>
      </c>
      <c r="C7" s="474"/>
    </row>
    <row r="8" spans="1:3" ht="20.1" customHeight="1">
      <c r="A8" s="472">
        <v>3</v>
      </c>
      <c r="B8" s="474" t="s">
        <v>1343</v>
      </c>
      <c r="C8" s="474"/>
    </row>
    <row r="9" spans="1:3" ht="20.1" customHeight="1">
      <c r="A9" s="472">
        <v>4</v>
      </c>
      <c r="B9" s="474" t="s">
        <v>1344</v>
      </c>
      <c r="C9" s="474"/>
    </row>
    <row r="10" spans="1:3" ht="20.1" customHeight="1">
      <c r="A10" s="472">
        <v>5</v>
      </c>
      <c r="B10" s="474" t="s">
        <v>1345</v>
      </c>
      <c r="C10" s="474"/>
    </row>
    <row r="11" spans="1:3" ht="20.1" customHeight="1">
      <c r="A11" s="472">
        <v>6</v>
      </c>
      <c r="B11" s="474" t="s">
        <v>1346</v>
      </c>
      <c r="C11" s="474"/>
    </row>
    <row r="12" spans="1:3" ht="20.1" customHeight="1">
      <c r="A12" s="472">
        <v>7</v>
      </c>
      <c r="B12" s="474" t="s">
        <v>1347</v>
      </c>
      <c r="C12" s="474"/>
    </row>
    <row r="13" spans="1:3" ht="20.1" customHeight="1">
      <c r="A13" s="472">
        <v>8</v>
      </c>
      <c r="B13" s="474" t="s">
        <v>1235</v>
      </c>
      <c r="C13" s="474"/>
    </row>
    <row r="14" spans="1:3" ht="20.1" customHeight="1">
      <c r="A14" s="508">
        <v>9</v>
      </c>
      <c r="B14" s="483" t="s">
        <v>1348</v>
      </c>
      <c r="C14" s="474"/>
    </row>
    <row r="15" spans="1:3" ht="15">
      <c r="A15" s="3"/>
      <c r="B15" s="3"/>
      <c r="C15" s="3"/>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XXV</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6475B-E40D-498B-8734-BDD644C565AA}">
  <sheetPr>
    <pageSetUpPr fitToPage="1"/>
  </sheetPr>
  <dimension ref="A1:D25"/>
  <sheetViews>
    <sheetView workbookViewId="0" topLeftCell="A1"/>
  </sheetViews>
  <sheetFormatPr defaultColWidth="9.140625" defaultRowHeight="15"/>
  <cols>
    <col min="1" max="1" width="9.140625" style="3" customWidth="1"/>
    <col min="2" max="2" width="86.7109375" style="3" customWidth="1"/>
    <col min="3" max="3" width="16.28125" style="3" customWidth="1"/>
    <col min="4" max="4" width="18.7109375" style="3" customWidth="1"/>
    <col min="5" max="16384" width="9.140625" style="3" customWidth="1"/>
  </cols>
  <sheetData>
    <row r="1" ht="20.25">
      <c r="A1" s="484" t="s">
        <v>1268</v>
      </c>
    </row>
    <row r="2" ht="15.75">
      <c r="A2" s="509" t="s">
        <v>252</v>
      </c>
    </row>
    <row r="3" spans="1:4" ht="20.1" customHeight="1">
      <c r="A3" s="510"/>
      <c r="B3" s="511"/>
      <c r="C3" s="510"/>
      <c r="D3" s="510"/>
    </row>
    <row r="4" spans="1:4" ht="20.1" customHeight="1">
      <c r="A4" s="510"/>
      <c r="B4" s="511"/>
      <c r="C4" s="472" t="s">
        <v>7</v>
      </c>
      <c r="D4" s="472" t="s">
        <v>8</v>
      </c>
    </row>
    <row r="5" spans="1:4" ht="30" customHeight="1">
      <c r="A5" s="510"/>
      <c r="B5" s="511"/>
      <c r="C5" s="472" t="s">
        <v>1349</v>
      </c>
      <c r="D5" s="472" t="s">
        <v>1280</v>
      </c>
    </row>
    <row r="6" spans="1:4" ht="20.1" customHeight="1">
      <c r="A6" s="508">
        <v>1</v>
      </c>
      <c r="B6" s="483" t="s">
        <v>1350</v>
      </c>
      <c r="C6" s="512"/>
      <c r="D6" s="513"/>
    </row>
    <row r="7" spans="1:4" ht="29.25" customHeight="1">
      <c r="A7" s="472">
        <v>2</v>
      </c>
      <c r="B7" s="474" t="s">
        <v>1351</v>
      </c>
      <c r="C7" s="513"/>
      <c r="D7" s="513"/>
    </row>
    <row r="8" spans="1:4" ht="20.1" customHeight="1">
      <c r="A8" s="472">
        <v>3</v>
      </c>
      <c r="B8" s="474" t="s">
        <v>1352</v>
      </c>
      <c r="C8" s="513"/>
      <c r="D8" s="513"/>
    </row>
    <row r="9" spans="1:4" ht="20.1" customHeight="1">
      <c r="A9" s="472">
        <v>4</v>
      </c>
      <c r="B9" s="474" t="s">
        <v>1353</v>
      </c>
      <c r="C9" s="513"/>
      <c r="D9" s="513"/>
    </row>
    <row r="10" spans="1:4" ht="20.1" customHeight="1">
      <c r="A10" s="472">
        <v>5</v>
      </c>
      <c r="B10" s="474" t="s">
        <v>1354</v>
      </c>
      <c r="C10" s="513"/>
      <c r="D10" s="513"/>
    </row>
    <row r="11" spans="1:4" ht="20.1" customHeight="1">
      <c r="A11" s="472">
        <v>6</v>
      </c>
      <c r="B11" s="474" t="s">
        <v>1355</v>
      </c>
      <c r="C11" s="513"/>
      <c r="D11" s="513"/>
    </row>
    <row r="12" spans="1:4" ht="20.1" customHeight="1">
      <c r="A12" s="472">
        <v>7</v>
      </c>
      <c r="B12" s="474" t="s">
        <v>1356</v>
      </c>
      <c r="C12" s="513"/>
      <c r="D12" s="512"/>
    </row>
    <row r="13" spans="1:4" ht="20.1" customHeight="1">
      <c r="A13" s="472">
        <v>8</v>
      </c>
      <c r="B13" s="474" t="s">
        <v>1357</v>
      </c>
      <c r="C13" s="513"/>
      <c r="D13" s="513"/>
    </row>
    <row r="14" spans="1:4" ht="20.1" customHeight="1">
      <c r="A14" s="472">
        <v>9</v>
      </c>
      <c r="B14" s="474" t="s">
        <v>1358</v>
      </c>
      <c r="C14" s="513"/>
      <c r="D14" s="513"/>
    </row>
    <row r="15" spans="1:4" ht="20.1" customHeight="1">
      <c r="A15" s="472">
        <v>10</v>
      </c>
      <c r="B15" s="474" t="s">
        <v>1359</v>
      </c>
      <c r="C15" s="513"/>
      <c r="D15" s="513"/>
    </row>
    <row r="16" spans="1:4" ht="20.1" customHeight="1">
      <c r="A16" s="508">
        <v>11</v>
      </c>
      <c r="B16" s="491" t="s">
        <v>1360</v>
      </c>
      <c r="C16" s="512"/>
      <c r="D16" s="513"/>
    </row>
    <row r="17" spans="1:4" ht="32.25" customHeight="1">
      <c r="A17" s="472">
        <v>12</v>
      </c>
      <c r="B17" s="474" t="s">
        <v>1361</v>
      </c>
      <c r="C17" s="513"/>
      <c r="D17" s="513"/>
    </row>
    <row r="18" spans="1:4" ht="20.1" customHeight="1">
      <c r="A18" s="472">
        <v>13</v>
      </c>
      <c r="B18" s="474" t="s">
        <v>1352</v>
      </c>
      <c r="C18" s="513"/>
      <c r="D18" s="513"/>
    </row>
    <row r="19" spans="1:4" ht="20.1" customHeight="1">
      <c r="A19" s="472">
        <v>14</v>
      </c>
      <c r="B19" s="474" t="s">
        <v>1353</v>
      </c>
      <c r="C19" s="513"/>
      <c r="D19" s="513"/>
    </row>
    <row r="20" spans="1:4" ht="20.1" customHeight="1">
      <c r="A20" s="472">
        <v>15</v>
      </c>
      <c r="B20" s="474" t="s">
        <v>1354</v>
      </c>
      <c r="C20" s="513"/>
      <c r="D20" s="513"/>
    </row>
    <row r="21" spans="1:4" ht="20.1" customHeight="1">
      <c r="A21" s="472">
        <v>16</v>
      </c>
      <c r="B21" s="474" t="s">
        <v>1355</v>
      </c>
      <c r="C21" s="513"/>
      <c r="D21" s="513"/>
    </row>
    <row r="22" spans="1:4" ht="20.1" customHeight="1">
      <c r="A22" s="472">
        <v>17</v>
      </c>
      <c r="B22" s="474" t="s">
        <v>1356</v>
      </c>
      <c r="C22" s="513"/>
      <c r="D22" s="514"/>
    </row>
    <row r="23" spans="1:4" ht="20.1" customHeight="1">
      <c r="A23" s="472">
        <v>18</v>
      </c>
      <c r="B23" s="474" t="s">
        <v>1357</v>
      </c>
      <c r="C23" s="513"/>
      <c r="D23" s="513"/>
    </row>
    <row r="24" spans="1:4" ht="20.1" customHeight="1">
      <c r="A24" s="472">
        <v>19</v>
      </c>
      <c r="B24" s="474" t="s">
        <v>1358</v>
      </c>
      <c r="C24" s="513"/>
      <c r="D24" s="513"/>
    </row>
    <row r="25" spans="1:4" ht="20.1" customHeight="1">
      <c r="A25" s="472">
        <v>20</v>
      </c>
      <c r="B25" s="474" t="s">
        <v>1359</v>
      </c>
      <c r="C25" s="513"/>
      <c r="D25" s="513"/>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headerFooter>
    <oddHeader>&amp;CEN 
Annex XXV</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CC04-407A-4CE2-9C35-5594F4F3D8E1}">
  <sheetPr>
    <pageSetUpPr fitToPage="1"/>
  </sheetPr>
  <dimension ref="A1:C16"/>
  <sheetViews>
    <sheetView workbookViewId="0" topLeftCell="A1"/>
  </sheetViews>
  <sheetFormatPr defaultColWidth="11.421875" defaultRowHeight="15"/>
  <cols>
    <col min="1" max="1" width="14.7109375" style="1" customWidth="1"/>
    <col min="2" max="2" width="12.28125" style="1" bestFit="1" customWidth="1"/>
    <col min="3" max="3" width="87.28125" style="1" customWidth="1"/>
    <col min="4" max="16384" width="11.421875" style="1" customWidth="1"/>
  </cols>
  <sheetData>
    <row r="1" ht="18.75">
      <c r="A1" s="43" t="s">
        <v>1362</v>
      </c>
    </row>
    <row r="2" ht="15">
      <c r="A2" s="1" t="s">
        <v>121</v>
      </c>
    </row>
    <row r="5" spans="1:3" ht="15">
      <c r="A5" s="39" t="s">
        <v>122</v>
      </c>
      <c r="B5" s="15" t="s">
        <v>114</v>
      </c>
      <c r="C5" s="44" t="s">
        <v>123</v>
      </c>
    </row>
    <row r="6" spans="1:3" ht="90">
      <c r="A6" s="41" t="s">
        <v>1368</v>
      </c>
      <c r="B6" s="15" t="s">
        <v>117</v>
      </c>
      <c r="C6" s="515" t="s">
        <v>1369</v>
      </c>
    </row>
    <row r="7" spans="1:3" ht="90">
      <c r="A7" s="41" t="s">
        <v>1370</v>
      </c>
      <c r="B7" s="45" t="s">
        <v>118</v>
      </c>
      <c r="C7" s="515" t="s">
        <v>1371</v>
      </c>
    </row>
    <row r="8" spans="1:3" ht="45">
      <c r="A8" s="41" t="s">
        <v>1372</v>
      </c>
      <c r="B8" s="15" t="s">
        <v>148</v>
      </c>
      <c r="C8" s="83" t="s">
        <v>1373</v>
      </c>
    </row>
    <row r="9" spans="1:3" ht="120">
      <c r="A9" s="41" t="s">
        <v>1374</v>
      </c>
      <c r="B9" s="15" t="s">
        <v>133</v>
      </c>
      <c r="C9" s="515" t="s">
        <v>1375</v>
      </c>
    </row>
    <row r="10" spans="1:3" ht="30">
      <c r="A10" s="41" t="s">
        <v>1376</v>
      </c>
      <c r="B10" s="15" t="s">
        <v>135</v>
      </c>
      <c r="C10" s="83" t="s">
        <v>1377</v>
      </c>
    </row>
    <row r="11" spans="1:3" ht="45">
      <c r="A11" s="41" t="s">
        <v>1378</v>
      </c>
      <c r="B11" s="15" t="s">
        <v>138</v>
      </c>
      <c r="C11" s="83" t="s">
        <v>1379</v>
      </c>
    </row>
    <row r="12" spans="1:3" ht="30">
      <c r="A12" s="41" t="s">
        <v>1380</v>
      </c>
      <c r="B12" s="15" t="s">
        <v>141</v>
      </c>
      <c r="C12" s="83" t="s">
        <v>1381</v>
      </c>
    </row>
    <row r="13" spans="1:3" ht="30">
      <c r="A13" s="41" t="s">
        <v>1382</v>
      </c>
      <c r="B13" s="15" t="s">
        <v>285</v>
      </c>
      <c r="C13" s="83" t="s">
        <v>1383</v>
      </c>
    </row>
    <row r="14" spans="1:3" ht="105">
      <c r="A14" s="41" t="s">
        <v>1384</v>
      </c>
      <c r="B14" s="15" t="s">
        <v>334</v>
      </c>
      <c r="C14" s="515" t="s">
        <v>1385</v>
      </c>
    </row>
    <row r="16" spans="2:3" ht="15">
      <c r="B16" s="1295"/>
      <c r="C16" s="1127"/>
    </row>
  </sheetData>
  <mergeCells count="1">
    <mergeCell ref="B16:C16"/>
  </mergeCells>
  <printOptions/>
  <pageMargins left="0.7086614173228347" right="0.7086614173228347" top="0.7874015748031497" bottom="0.7874015748031497" header="0.31496062992125984" footer="0.31496062992125984"/>
  <pageSetup cellComments="asDisplayed" fitToHeight="0" fitToWidth="1" horizontalDpi="600" verticalDpi="600" orientation="landscape" paperSize="9" r:id="rId1"/>
  <headerFooter>
    <oddHeader>&amp;CEN
Annex XXVII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E094A-AF6E-43D9-B1CB-BF95D82DF709}">
  <sheetPr>
    <pageSetUpPr fitToPage="1"/>
  </sheetPr>
  <dimension ref="A1:Q20"/>
  <sheetViews>
    <sheetView workbookViewId="0" topLeftCell="A7">
      <selection activeCell="I30" sqref="I30"/>
    </sheetView>
  </sheetViews>
  <sheetFormatPr defaultColWidth="9.140625" defaultRowHeight="15"/>
  <cols>
    <col min="1" max="1" width="5.140625" style="1" customWidth="1"/>
    <col min="2" max="2" width="27.140625" style="1" customWidth="1"/>
    <col min="3" max="17" width="12.28125" style="1" customWidth="1"/>
    <col min="18" max="16384" width="9.140625" style="1" customWidth="1"/>
  </cols>
  <sheetData>
    <row r="1" spans="1:17" ht="18.75">
      <c r="A1" s="3"/>
      <c r="B1" s="1299" t="s">
        <v>1386</v>
      </c>
      <c r="C1" s="1299"/>
      <c r="D1" s="1299"/>
      <c r="E1" s="1299"/>
      <c r="F1" s="1299"/>
      <c r="G1" s="1299"/>
      <c r="H1" s="1299"/>
      <c r="I1" s="1299"/>
      <c r="J1" s="1299"/>
      <c r="K1" s="1299"/>
      <c r="L1" s="1299"/>
      <c r="M1" s="1299"/>
      <c r="N1" s="1299"/>
      <c r="O1" s="1299"/>
      <c r="P1" s="1299"/>
      <c r="Q1" s="1299"/>
    </row>
    <row r="4" spans="1:17" ht="15">
      <c r="A4" s="516"/>
      <c r="B4" s="517"/>
      <c r="C4" s="402" t="s">
        <v>7</v>
      </c>
      <c r="D4" s="402" t="s">
        <v>8</v>
      </c>
      <c r="E4" s="402" t="s">
        <v>9</v>
      </c>
      <c r="F4" s="402" t="s">
        <v>46</v>
      </c>
      <c r="G4" s="402" t="s">
        <v>47</v>
      </c>
      <c r="H4" s="402" t="s">
        <v>156</v>
      </c>
      <c r="I4" s="402" t="s">
        <v>157</v>
      </c>
      <c r="J4" s="402" t="s">
        <v>158</v>
      </c>
      <c r="K4" s="402" t="s">
        <v>159</v>
      </c>
      <c r="L4" s="402" t="s">
        <v>160</v>
      </c>
      <c r="M4" s="402" t="s">
        <v>161</v>
      </c>
      <c r="N4" s="402" t="s">
        <v>162</v>
      </c>
      <c r="O4" s="402" t="s">
        <v>163</v>
      </c>
      <c r="P4" s="402" t="s">
        <v>758</v>
      </c>
      <c r="Q4" s="402" t="s">
        <v>759</v>
      </c>
    </row>
    <row r="5" spans="1:17" ht="15">
      <c r="A5" s="516"/>
      <c r="B5" s="517"/>
      <c r="C5" s="1300" t="s">
        <v>1387</v>
      </c>
      <c r="D5" s="1300"/>
      <c r="E5" s="1300"/>
      <c r="F5" s="1300"/>
      <c r="G5" s="1300"/>
      <c r="H5" s="1300"/>
      <c r="I5" s="1300"/>
      <c r="J5" s="1300" t="s">
        <v>1388</v>
      </c>
      <c r="K5" s="1300"/>
      <c r="L5" s="1300"/>
      <c r="M5" s="1300"/>
      <c r="N5" s="1300" t="s">
        <v>1389</v>
      </c>
      <c r="O5" s="1300"/>
      <c r="P5" s="1300"/>
      <c r="Q5" s="1300"/>
    </row>
    <row r="6" spans="1:17" ht="15">
      <c r="A6" s="516"/>
      <c r="B6" s="517"/>
      <c r="C6" s="1301" t="s">
        <v>1390</v>
      </c>
      <c r="D6" s="1302"/>
      <c r="E6" s="1302"/>
      <c r="F6" s="1303"/>
      <c r="G6" s="1304" t="s">
        <v>1391</v>
      </c>
      <c r="H6" s="1300"/>
      <c r="I6" s="518" t="s">
        <v>1392</v>
      </c>
      <c r="J6" s="1300" t="s">
        <v>1390</v>
      </c>
      <c r="K6" s="1300"/>
      <c r="L6" s="1296" t="s">
        <v>1391</v>
      </c>
      <c r="M6" s="518" t="s">
        <v>1392</v>
      </c>
      <c r="N6" s="1300" t="s">
        <v>1390</v>
      </c>
      <c r="O6" s="1300"/>
      <c r="P6" s="1296" t="s">
        <v>1391</v>
      </c>
      <c r="Q6" s="518" t="s">
        <v>1392</v>
      </c>
    </row>
    <row r="7" spans="1:17" ht="15">
      <c r="A7" s="516"/>
      <c r="B7" s="517"/>
      <c r="C7" s="1305" t="s">
        <v>1393</v>
      </c>
      <c r="D7" s="1303"/>
      <c r="E7" s="1305" t="s">
        <v>1394</v>
      </c>
      <c r="F7" s="1303"/>
      <c r="G7" s="1298"/>
      <c r="H7" s="1296" t="s">
        <v>1395</v>
      </c>
      <c r="I7" s="1298"/>
      <c r="J7" s="1296" t="s">
        <v>1393</v>
      </c>
      <c r="K7" s="1296" t="s">
        <v>1394</v>
      </c>
      <c r="L7" s="1298"/>
      <c r="M7" s="1298"/>
      <c r="N7" s="1296" t="s">
        <v>1393</v>
      </c>
      <c r="O7" s="1296" t="s">
        <v>1394</v>
      </c>
      <c r="P7" s="1298"/>
      <c r="Q7" s="1298"/>
    </row>
    <row r="8" spans="1:17" ht="15">
      <c r="A8" s="519"/>
      <c r="B8" s="520"/>
      <c r="C8" s="521"/>
      <c r="D8" s="402" t="s">
        <v>1395</v>
      </c>
      <c r="E8" s="521"/>
      <c r="F8" s="402" t="s">
        <v>1395</v>
      </c>
      <c r="G8" s="1297"/>
      <c r="H8" s="1297"/>
      <c r="I8" s="1297"/>
      <c r="J8" s="1297"/>
      <c r="K8" s="1297"/>
      <c r="L8" s="1297"/>
      <c r="M8" s="1297"/>
      <c r="N8" s="1297"/>
      <c r="O8" s="1297"/>
      <c r="P8" s="1297"/>
      <c r="Q8" s="1297"/>
    </row>
    <row r="9" spans="1:17" ht="15">
      <c r="A9" s="522">
        <v>1</v>
      </c>
      <c r="B9" s="523" t="s">
        <v>1396</v>
      </c>
      <c r="C9" s="521"/>
      <c r="D9" s="402"/>
      <c r="E9" s="521"/>
      <c r="F9" s="402"/>
      <c r="G9" s="496"/>
      <c r="H9" s="496"/>
      <c r="I9" s="496"/>
      <c r="J9" s="496"/>
      <c r="K9" s="496"/>
      <c r="L9" s="496"/>
      <c r="M9" s="496"/>
      <c r="N9" s="496"/>
      <c r="O9" s="496"/>
      <c r="P9" s="496"/>
      <c r="Q9" s="496"/>
    </row>
    <row r="10" spans="1:17" ht="15">
      <c r="A10" s="142">
        <v>2</v>
      </c>
      <c r="B10" s="524" t="s">
        <v>1397</v>
      </c>
      <c r="C10" s="402"/>
      <c r="D10" s="402"/>
      <c r="E10" s="402"/>
      <c r="F10" s="402"/>
      <c r="G10" s="402"/>
      <c r="H10" s="402"/>
      <c r="I10" s="402"/>
      <c r="J10" s="402"/>
      <c r="K10" s="402"/>
      <c r="L10" s="402"/>
      <c r="M10" s="402"/>
      <c r="N10" s="402"/>
      <c r="O10" s="402"/>
      <c r="P10" s="402"/>
      <c r="Q10" s="402"/>
    </row>
    <row r="11" spans="1:17" ht="15">
      <c r="A11" s="142">
        <v>3</v>
      </c>
      <c r="B11" s="169" t="s">
        <v>1398</v>
      </c>
      <c r="C11" s="169"/>
      <c r="D11" s="169"/>
      <c r="E11" s="169"/>
      <c r="F11" s="169"/>
      <c r="G11" s="169"/>
      <c r="H11" s="169"/>
      <c r="I11" s="169"/>
      <c r="J11" s="169"/>
      <c r="K11" s="169"/>
      <c r="L11" s="169"/>
      <c r="M11" s="169"/>
      <c r="N11" s="169"/>
      <c r="O11" s="169"/>
      <c r="P11" s="169"/>
      <c r="Q11" s="169"/>
    </row>
    <row r="12" spans="1:17" ht="15">
      <c r="A12" s="142">
        <v>4</v>
      </c>
      <c r="B12" s="169" t="s">
        <v>1399</v>
      </c>
      <c r="C12" s="169"/>
      <c r="D12" s="169"/>
      <c r="E12" s="169"/>
      <c r="F12" s="169"/>
      <c r="G12" s="169"/>
      <c r="H12" s="169"/>
      <c r="I12" s="169"/>
      <c r="J12" s="169"/>
      <c r="K12" s="169"/>
      <c r="L12" s="169"/>
      <c r="M12" s="169"/>
      <c r="N12" s="169"/>
      <c r="O12" s="169"/>
      <c r="P12" s="169"/>
      <c r="Q12" s="169"/>
    </row>
    <row r="13" spans="1:17" ht="15">
      <c r="A13" s="142">
        <v>5</v>
      </c>
      <c r="B13" s="169" t="s">
        <v>1400</v>
      </c>
      <c r="C13" s="169"/>
      <c r="D13" s="169"/>
      <c r="E13" s="169"/>
      <c r="F13" s="169"/>
      <c r="G13" s="169"/>
      <c r="H13" s="169"/>
      <c r="I13" s="169"/>
      <c r="J13" s="169"/>
      <c r="K13" s="169"/>
      <c r="L13" s="169"/>
      <c r="M13" s="169"/>
      <c r="N13" s="169"/>
      <c r="O13" s="169"/>
      <c r="P13" s="169"/>
      <c r="Q13" s="169"/>
    </row>
    <row r="14" spans="1:17" ht="15">
      <c r="A14" s="142">
        <v>6</v>
      </c>
      <c r="B14" s="169" t="s">
        <v>1401</v>
      </c>
      <c r="C14" s="169"/>
      <c r="D14" s="169"/>
      <c r="E14" s="169"/>
      <c r="F14" s="169"/>
      <c r="G14" s="169"/>
      <c r="H14" s="169"/>
      <c r="I14" s="169"/>
      <c r="J14" s="169"/>
      <c r="K14" s="169"/>
      <c r="L14" s="169"/>
      <c r="M14" s="169"/>
      <c r="N14" s="169"/>
      <c r="O14" s="169"/>
      <c r="P14" s="169"/>
      <c r="Q14" s="169"/>
    </row>
    <row r="15" spans="1:17" ht="15">
      <c r="A15" s="142">
        <v>7</v>
      </c>
      <c r="B15" s="525" t="s">
        <v>1402</v>
      </c>
      <c r="C15" s="402"/>
      <c r="D15" s="402"/>
      <c r="E15" s="402"/>
      <c r="F15" s="402"/>
      <c r="G15" s="402"/>
      <c r="H15" s="402"/>
      <c r="I15" s="402"/>
      <c r="J15" s="402"/>
      <c r="K15" s="402"/>
      <c r="L15" s="402"/>
      <c r="M15" s="402"/>
      <c r="N15" s="402"/>
      <c r="O15" s="402"/>
      <c r="P15" s="402"/>
      <c r="Q15" s="402"/>
    </row>
    <row r="16" spans="1:17" ht="15">
      <c r="A16" s="142">
        <v>8</v>
      </c>
      <c r="B16" s="169" t="s">
        <v>1403</v>
      </c>
      <c r="C16" s="169"/>
      <c r="D16" s="169"/>
      <c r="E16" s="169"/>
      <c r="F16" s="169"/>
      <c r="G16" s="169"/>
      <c r="H16" s="169"/>
      <c r="I16" s="169"/>
      <c r="J16" s="169"/>
      <c r="K16" s="169"/>
      <c r="L16" s="169"/>
      <c r="M16" s="169"/>
      <c r="N16" s="169"/>
      <c r="O16" s="169"/>
      <c r="P16" s="169"/>
      <c r="Q16" s="169"/>
    </row>
    <row r="17" spans="1:17" ht="15">
      <c r="A17" s="142">
        <v>9</v>
      </c>
      <c r="B17" s="169" t="s">
        <v>1404</v>
      </c>
      <c r="C17" s="169"/>
      <c r="D17" s="169"/>
      <c r="E17" s="169"/>
      <c r="F17" s="169"/>
      <c r="G17" s="169"/>
      <c r="H17" s="169"/>
      <c r="I17" s="169"/>
      <c r="J17" s="169"/>
      <c r="K17" s="169"/>
      <c r="L17" s="169"/>
      <c r="M17" s="169"/>
      <c r="N17" s="169"/>
      <c r="O17" s="169"/>
      <c r="P17" s="169"/>
      <c r="Q17" s="169"/>
    </row>
    <row r="18" spans="1:17" ht="15">
      <c r="A18" s="142">
        <v>10</v>
      </c>
      <c r="B18" s="169" t="s">
        <v>1405</v>
      </c>
      <c r="C18" s="169"/>
      <c r="D18" s="169"/>
      <c r="E18" s="169"/>
      <c r="F18" s="169"/>
      <c r="G18" s="169"/>
      <c r="H18" s="169"/>
      <c r="I18" s="169"/>
      <c r="J18" s="169"/>
      <c r="K18" s="169"/>
      <c r="L18" s="169"/>
      <c r="M18" s="169"/>
      <c r="N18" s="169"/>
      <c r="O18" s="169"/>
      <c r="P18" s="169"/>
      <c r="Q18" s="169"/>
    </row>
    <row r="19" spans="1:17" ht="15">
      <c r="A19" s="142">
        <v>11</v>
      </c>
      <c r="B19" s="169" t="s">
        <v>1406</v>
      </c>
      <c r="C19" s="169"/>
      <c r="D19" s="169"/>
      <c r="E19" s="169"/>
      <c r="F19" s="169"/>
      <c r="G19" s="169"/>
      <c r="H19" s="169"/>
      <c r="I19" s="169"/>
      <c r="J19" s="169"/>
      <c r="K19" s="169"/>
      <c r="L19" s="169"/>
      <c r="M19" s="169"/>
      <c r="N19" s="169"/>
      <c r="O19" s="169"/>
      <c r="P19" s="169"/>
      <c r="Q19" s="169"/>
    </row>
    <row r="20" spans="1:17" ht="15">
      <c r="A20" s="142">
        <v>12</v>
      </c>
      <c r="B20" s="169" t="s">
        <v>1401</v>
      </c>
      <c r="C20" s="169"/>
      <c r="D20" s="169"/>
      <c r="E20" s="169"/>
      <c r="F20" s="169"/>
      <c r="G20" s="169"/>
      <c r="H20" s="169"/>
      <c r="I20" s="169"/>
      <c r="J20" s="169"/>
      <c r="K20" s="169"/>
      <c r="L20" s="169"/>
      <c r="M20" s="169"/>
      <c r="N20" s="169"/>
      <c r="O20" s="169"/>
      <c r="P20" s="169"/>
      <c r="Q20" s="169"/>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0" r:id="rId1"/>
  <headerFooter>
    <oddHeader>&amp;CEN
Annex XXVII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C4CDC-472E-4AB9-9C07-016754758E4E}">
  <sheetPr>
    <pageSetUpPr fitToPage="1"/>
  </sheetPr>
  <dimension ref="A1:N19"/>
  <sheetViews>
    <sheetView workbookViewId="0" topLeftCell="A1">
      <selection activeCell="I30" sqref="I30"/>
    </sheetView>
  </sheetViews>
  <sheetFormatPr defaultColWidth="9.140625" defaultRowHeight="15"/>
  <cols>
    <col min="1" max="1" width="5.28125" style="1" customWidth="1"/>
    <col min="2" max="2" width="27.140625" style="1" customWidth="1"/>
    <col min="3" max="12" width="12.28125" style="1" customWidth="1"/>
    <col min="13" max="13" width="15.8515625" style="1" customWidth="1"/>
    <col min="14" max="16384" width="9.140625" style="1" customWidth="1"/>
  </cols>
  <sheetData>
    <row r="1" spans="2:13" ht="18.75">
      <c r="B1" s="350" t="s">
        <v>1364</v>
      </c>
      <c r="C1" s="43"/>
      <c r="D1" s="43"/>
      <c r="E1" s="43"/>
      <c r="F1" s="43"/>
      <c r="G1" s="43"/>
      <c r="H1" s="43"/>
      <c r="I1" s="43"/>
      <c r="J1" s="43"/>
      <c r="K1" s="43"/>
      <c r="L1" s="43"/>
      <c r="M1" s="43"/>
    </row>
    <row r="4" spans="1:14" ht="15">
      <c r="A4" s="516"/>
      <c r="B4" s="517"/>
      <c r="C4" s="402" t="s">
        <v>7</v>
      </c>
      <c r="D4" s="402" t="s">
        <v>8</v>
      </c>
      <c r="E4" s="402" t="s">
        <v>9</v>
      </c>
      <c r="F4" s="402" t="s">
        <v>46</v>
      </c>
      <c r="G4" s="402" t="s">
        <v>47</v>
      </c>
      <c r="H4" s="402" t="s">
        <v>156</v>
      </c>
      <c r="I4" s="402" t="s">
        <v>157</v>
      </c>
      <c r="J4" s="402" t="s">
        <v>158</v>
      </c>
      <c r="K4" s="402" t="s">
        <v>159</v>
      </c>
      <c r="L4" s="402" t="s">
        <v>160</v>
      </c>
      <c r="M4" s="402" t="s">
        <v>161</v>
      </c>
      <c r="N4" s="402" t="s">
        <v>162</v>
      </c>
    </row>
    <row r="5" spans="1:14" ht="15">
      <c r="A5" s="516"/>
      <c r="B5" s="517"/>
      <c r="C5" s="1300" t="s">
        <v>1387</v>
      </c>
      <c r="D5" s="1300"/>
      <c r="E5" s="1300"/>
      <c r="F5" s="1300"/>
      <c r="G5" s="1300" t="s">
        <v>1388</v>
      </c>
      <c r="H5" s="1300"/>
      <c r="I5" s="1300"/>
      <c r="J5" s="1300"/>
      <c r="K5" s="1300" t="s">
        <v>1389</v>
      </c>
      <c r="L5" s="1300"/>
      <c r="M5" s="1300"/>
      <c r="N5" s="1300"/>
    </row>
    <row r="6" spans="1:14" ht="15">
      <c r="A6" s="516"/>
      <c r="B6" s="517"/>
      <c r="C6" s="1301" t="s">
        <v>1390</v>
      </c>
      <c r="D6" s="1302"/>
      <c r="E6" s="1296" t="s">
        <v>1391</v>
      </c>
      <c r="F6" s="518" t="s">
        <v>1392</v>
      </c>
      <c r="G6" s="1300" t="s">
        <v>1390</v>
      </c>
      <c r="H6" s="1300"/>
      <c r="I6" s="1296" t="s">
        <v>1391</v>
      </c>
      <c r="J6" s="518" t="s">
        <v>1392</v>
      </c>
      <c r="K6" s="1300" t="s">
        <v>1390</v>
      </c>
      <c r="L6" s="1300"/>
      <c r="M6" s="1296" t="s">
        <v>1391</v>
      </c>
      <c r="N6" s="518" t="s">
        <v>1392</v>
      </c>
    </row>
    <row r="7" spans="1:14" ht="15">
      <c r="A7" s="519"/>
      <c r="B7" s="520"/>
      <c r="C7" s="526" t="s">
        <v>1393</v>
      </c>
      <c r="D7" s="526" t="s">
        <v>1394</v>
      </c>
      <c r="E7" s="1297"/>
      <c r="F7" s="496"/>
      <c r="G7" s="527" t="s">
        <v>1393</v>
      </c>
      <c r="H7" s="527" t="s">
        <v>1394</v>
      </c>
      <c r="I7" s="1297"/>
      <c r="J7" s="496"/>
      <c r="K7" s="527" t="s">
        <v>1393</v>
      </c>
      <c r="L7" s="527" t="s">
        <v>1394</v>
      </c>
      <c r="M7" s="1297"/>
      <c r="N7" s="496"/>
    </row>
    <row r="8" spans="1:14" ht="15">
      <c r="A8" s="522">
        <v>1</v>
      </c>
      <c r="B8" s="523" t="s">
        <v>1396</v>
      </c>
      <c r="C8" s="526"/>
      <c r="D8" s="526"/>
      <c r="E8" s="496"/>
      <c r="F8" s="527"/>
      <c r="G8" s="527"/>
      <c r="H8" s="527"/>
      <c r="I8" s="496"/>
      <c r="J8" s="527"/>
      <c r="K8" s="527"/>
      <c r="L8" s="527"/>
      <c r="M8" s="496"/>
      <c r="N8" s="527"/>
    </row>
    <row r="9" spans="1:14" ht="15">
      <c r="A9" s="142">
        <v>2</v>
      </c>
      <c r="B9" s="528" t="s">
        <v>1397</v>
      </c>
      <c r="C9" s="402"/>
      <c r="D9" s="402"/>
      <c r="E9" s="402"/>
      <c r="F9" s="402"/>
      <c r="G9" s="402"/>
      <c r="H9" s="402"/>
      <c r="I9" s="402"/>
      <c r="J9" s="402"/>
      <c r="K9" s="402"/>
      <c r="L9" s="402"/>
      <c r="M9" s="402"/>
      <c r="N9" s="402"/>
    </row>
    <row r="10" spans="1:14" ht="15">
      <c r="A10" s="142">
        <v>3</v>
      </c>
      <c r="B10" s="529" t="s">
        <v>1398</v>
      </c>
      <c r="C10" s="169"/>
      <c r="D10" s="169"/>
      <c r="E10" s="169"/>
      <c r="F10" s="169"/>
      <c r="G10" s="169"/>
      <c r="H10" s="169"/>
      <c r="I10" s="169"/>
      <c r="J10" s="169"/>
      <c r="K10" s="169"/>
      <c r="L10" s="169"/>
      <c r="M10" s="169"/>
      <c r="N10" s="169"/>
    </row>
    <row r="11" spans="1:14" ht="15">
      <c r="A11" s="142">
        <v>4</v>
      </c>
      <c r="B11" s="529" t="s">
        <v>1399</v>
      </c>
      <c r="C11" s="169"/>
      <c r="D11" s="169"/>
      <c r="E11" s="169"/>
      <c r="F11" s="169"/>
      <c r="G11" s="169"/>
      <c r="H11" s="169"/>
      <c r="I11" s="169"/>
      <c r="J11" s="169"/>
      <c r="K11" s="169"/>
      <c r="L11" s="169"/>
      <c r="M11" s="169"/>
      <c r="N11" s="169"/>
    </row>
    <row r="12" spans="1:14" ht="15">
      <c r="A12" s="142">
        <v>5</v>
      </c>
      <c r="B12" s="529" t="s">
        <v>1400</v>
      </c>
      <c r="C12" s="169"/>
      <c r="D12" s="169"/>
      <c r="E12" s="169"/>
      <c r="F12" s="169"/>
      <c r="G12" s="169"/>
      <c r="H12" s="169"/>
      <c r="I12" s="169"/>
      <c r="J12" s="169"/>
      <c r="K12" s="169"/>
      <c r="L12" s="169"/>
      <c r="M12" s="169"/>
      <c r="N12" s="169"/>
    </row>
    <row r="13" spans="1:14" ht="15">
      <c r="A13" s="142">
        <v>6</v>
      </c>
      <c r="B13" s="529" t="s">
        <v>1401</v>
      </c>
      <c r="C13" s="169"/>
      <c r="D13" s="169"/>
      <c r="E13" s="169"/>
      <c r="F13" s="169"/>
      <c r="G13" s="169"/>
      <c r="H13" s="169"/>
      <c r="I13" s="169"/>
      <c r="J13" s="169"/>
      <c r="K13" s="169"/>
      <c r="L13" s="169"/>
      <c r="M13" s="169"/>
      <c r="N13" s="169"/>
    </row>
    <row r="14" spans="1:14" ht="15.75" customHeight="1">
      <c r="A14" s="142">
        <v>7</v>
      </c>
      <c r="B14" s="528" t="s">
        <v>1402</v>
      </c>
      <c r="C14" s="402"/>
      <c r="D14" s="402"/>
      <c r="E14" s="402"/>
      <c r="F14" s="402"/>
      <c r="G14" s="402"/>
      <c r="H14" s="402"/>
      <c r="I14" s="402"/>
      <c r="J14" s="402"/>
      <c r="K14" s="402"/>
      <c r="L14" s="402"/>
      <c r="M14" s="402"/>
      <c r="N14" s="402"/>
    </row>
    <row r="15" spans="1:14" ht="15">
      <c r="A15" s="142">
        <v>8</v>
      </c>
      <c r="B15" s="529" t="s">
        <v>1403</v>
      </c>
      <c r="C15" s="169"/>
      <c r="D15" s="169"/>
      <c r="E15" s="169"/>
      <c r="F15" s="169"/>
      <c r="G15" s="169"/>
      <c r="H15" s="169"/>
      <c r="I15" s="169"/>
      <c r="J15" s="169"/>
      <c r="K15" s="169"/>
      <c r="L15" s="169"/>
      <c r="M15" s="169"/>
      <c r="N15" s="169"/>
    </row>
    <row r="16" spans="1:14" ht="15">
      <c r="A16" s="142">
        <v>9</v>
      </c>
      <c r="B16" s="529" t="s">
        <v>1404</v>
      </c>
      <c r="C16" s="169"/>
      <c r="D16" s="169"/>
      <c r="E16" s="169"/>
      <c r="F16" s="169"/>
      <c r="G16" s="169"/>
      <c r="H16" s="169"/>
      <c r="I16" s="169"/>
      <c r="J16" s="169"/>
      <c r="K16" s="169"/>
      <c r="L16" s="169"/>
      <c r="M16" s="169"/>
      <c r="N16" s="169"/>
    </row>
    <row r="17" spans="1:14" ht="15">
      <c r="A17" s="142">
        <v>10</v>
      </c>
      <c r="B17" s="529" t="s">
        <v>1405</v>
      </c>
      <c r="C17" s="169"/>
      <c r="D17" s="169"/>
      <c r="E17" s="169"/>
      <c r="F17" s="169"/>
      <c r="G17" s="169"/>
      <c r="H17" s="169"/>
      <c r="I17" s="169"/>
      <c r="J17" s="169"/>
      <c r="K17" s="169"/>
      <c r="L17" s="169"/>
      <c r="M17" s="169"/>
      <c r="N17" s="169"/>
    </row>
    <row r="18" spans="1:14" ht="15">
      <c r="A18" s="142">
        <v>11</v>
      </c>
      <c r="B18" s="529" t="s">
        <v>1406</v>
      </c>
      <c r="C18" s="169"/>
      <c r="D18" s="169"/>
      <c r="E18" s="169"/>
      <c r="F18" s="169"/>
      <c r="G18" s="169"/>
      <c r="H18" s="169"/>
      <c r="I18" s="169"/>
      <c r="J18" s="169"/>
      <c r="K18" s="169"/>
      <c r="L18" s="169"/>
      <c r="M18" s="169"/>
      <c r="N18" s="169"/>
    </row>
    <row r="19" spans="1:14" ht="15">
      <c r="A19" s="142">
        <v>12</v>
      </c>
      <c r="B19" s="529" t="s">
        <v>1401</v>
      </c>
      <c r="C19" s="169"/>
      <c r="D19" s="169"/>
      <c r="E19" s="169"/>
      <c r="F19" s="169"/>
      <c r="G19" s="169"/>
      <c r="H19" s="169"/>
      <c r="I19" s="169"/>
      <c r="J19" s="169"/>
      <c r="K19" s="169"/>
      <c r="L19" s="169"/>
      <c r="M19" s="169"/>
      <c r="N19" s="169"/>
    </row>
  </sheetData>
  <mergeCells count="9">
    <mergeCell ref="C5:F5"/>
    <mergeCell ref="G5:J5"/>
    <mergeCell ref="K5:N5"/>
    <mergeCell ref="C6:D6"/>
    <mergeCell ref="E6:E7"/>
    <mergeCell ref="G6:H6"/>
    <mergeCell ref="I6:I7"/>
    <mergeCell ref="K6:L6"/>
    <mergeCell ref="M6:M7"/>
  </mergeCells>
  <printOptions/>
  <pageMargins left="0.7086614173228347" right="0.7086614173228347" top="0.7480314960629921" bottom="0.7480314960629921" header="0.31496062992125984" footer="0.31496062992125984"/>
  <pageSetup cellComments="asDisplayed" fitToHeight="1" fitToWidth="1" horizontalDpi="598" verticalDpi="598" orientation="landscape" paperSize="9" scale="72" r:id="rId1"/>
  <headerFooter>
    <oddHeader>&amp;CEN
Annex XXVII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AF89-2AB5-45A9-86B5-DBC25F5F906A}">
  <sheetPr>
    <pageSetUpPr fitToPage="1"/>
  </sheetPr>
  <dimension ref="A1:T19"/>
  <sheetViews>
    <sheetView workbookViewId="0" topLeftCell="A1">
      <selection activeCell="I30" sqref="I30"/>
    </sheetView>
  </sheetViews>
  <sheetFormatPr defaultColWidth="9.140625" defaultRowHeight="15"/>
  <cols>
    <col min="1" max="1" width="5.140625" style="1" customWidth="1"/>
    <col min="2" max="3" width="13.7109375" style="1" customWidth="1"/>
    <col min="4" max="20" width="13.421875" style="1" customWidth="1"/>
    <col min="21" max="16384" width="9.140625" style="1" customWidth="1"/>
  </cols>
  <sheetData>
    <row r="1" ht="18.75">
      <c r="B1" s="350" t="s">
        <v>1365</v>
      </c>
    </row>
    <row r="2" spans="2:13" ht="18.75">
      <c r="B2" s="530"/>
      <c r="C2" s="531"/>
      <c r="D2" s="531"/>
      <c r="E2" s="531"/>
      <c r="F2" s="531"/>
      <c r="G2" s="531"/>
      <c r="H2" s="531"/>
      <c r="I2" s="531"/>
      <c r="J2" s="531"/>
      <c r="K2" s="531"/>
      <c r="L2" s="77"/>
      <c r="M2" s="77"/>
    </row>
    <row r="4" spans="1:20" ht="15">
      <c r="A4" s="3"/>
      <c r="B4" s="3"/>
      <c r="C4" s="3"/>
      <c r="D4" s="402" t="s">
        <v>7</v>
      </c>
      <c r="E4" s="402" t="s">
        <v>8</v>
      </c>
      <c r="F4" s="402" t="s">
        <v>9</v>
      </c>
      <c r="G4" s="402" t="s">
        <v>46</v>
      </c>
      <c r="H4" s="402" t="s">
        <v>47</v>
      </c>
      <c r="I4" s="402" t="s">
        <v>156</v>
      </c>
      <c r="J4" s="402" t="s">
        <v>157</v>
      </c>
      <c r="K4" s="402" t="s">
        <v>158</v>
      </c>
      <c r="L4" s="402" t="s">
        <v>159</v>
      </c>
      <c r="M4" s="402" t="s">
        <v>160</v>
      </c>
      <c r="N4" s="402" t="s">
        <v>161</v>
      </c>
      <c r="O4" s="402" t="s">
        <v>162</v>
      </c>
      <c r="P4" s="402" t="s">
        <v>163</v>
      </c>
      <c r="Q4" s="402" t="s">
        <v>758</v>
      </c>
      <c r="R4" s="402" t="s">
        <v>759</v>
      </c>
      <c r="S4" s="402" t="s">
        <v>1407</v>
      </c>
      <c r="T4" s="402" t="s">
        <v>1408</v>
      </c>
    </row>
    <row r="5" spans="1:20" ht="15">
      <c r="A5" s="3"/>
      <c r="B5" s="3"/>
      <c r="C5" s="3"/>
      <c r="D5" s="1307" t="s">
        <v>1409</v>
      </c>
      <c r="E5" s="1300"/>
      <c r="F5" s="1300"/>
      <c r="G5" s="1300"/>
      <c r="H5" s="1300"/>
      <c r="I5" s="1300" t="s">
        <v>1410</v>
      </c>
      <c r="J5" s="1300"/>
      <c r="K5" s="1300"/>
      <c r="L5" s="1300"/>
      <c r="M5" s="1300" t="s">
        <v>1411</v>
      </c>
      <c r="N5" s="1300"/>
      <c r="O5" s="1300"/>
      <c r="P5" s="1300"/>
      <c r="Q5" s="1300" t="s">
        <v>1412</v>
      </c>
      <c r="R5" s="1300"/>
      <c r="S5" s="1300"/>
      <c r="T5" s="1300"/>
    </row>
    <row r="6" spans="1:20" s="91" customFormat="1" ht="45">
      <c r="A6" s="516"/>
      <c r="B6" s="516"/>
      <c r="C6" s="516"/>
      <c r="D6" s="532" t="s">
        <v>1413</v>
      </c>
      <c r="E6" s="532" t="s">
        <v>1414</v>
      </c>
      <c r="F6" s="532" t="s">
        <v>1415</v>
      </c>
      <c r="G6" s="532" t="s">
        <v>1416</v>
      </c>
      <c r="H6" s="532" t="s">
        <v>1417</v>
      </c>
      <c r="I6" s="532" t="s">
        <v>1418</v>
      </c>
      <c r="J6" s="532" t="s">
        <v>1419</v>
      </c>
      <c r="K6" s="532" t="s">
        <v>1420</v>
      </c>
      <c r="L6" s="533" t="s">
        <v>1417</v>
      </c>
      <c r="M6" s="532" t="s">
        <v>1418</v>
      </c>
      <c r="N6" s="532" t="s">
        <v>1419</v>
      </c>
      <c r="O6" s="532" t="s">
        <v>1420</v>
      </c>
      <c r="P6" s="533" t="s">
        <v>1421</v>
      </c>
      <c r="Q6" s="532" t="s">
        <v>1418</v>
      </c>
      <c r="R6" s="532" t="s">
        <v>1419</v>
      </c>
      <c r="S6" s="532" t="s">
        <v>1420</v>
      </c>
      <c r="T6" s="533" t="s">
        <v>1421</v>
      </c>
    </row>
    <row r="7" spans="1:20" ht="15">
      <c r="A7" s="534">
        <v>1</v>
      </c>
      <c r="B7" s="1308" t="s">
        <v>1396</v>
      </c>
      <c r="C7" s="1308"/>
      <c r="D7" s="169"/>
      <c r="E7" s="169"/>
      <c r="F7" s="169"/>
      <c r="G7" s="169"/>
      <c r="H7" s="169"/>
      <c r="I7" s="169"/>
      <c r="J7" s="169"/>
      <c r="K7" s="169"/>
      <c r="L7" s="169"/>
      <c r="M7" s="169"/>
      <c r="N7" s="169"/>
      <c r="O7" s="169"/>
      <c r="P7" s="169"/>
      <c r="Q7" s="169"/>
      <c r="R7" s="169"/>
      <c r="S7" s="169"/>
      <c r="T7" s="169"/>
    </row>
    <row r="8" spans="1:20" ht="15">
      <c r="A8" s="402">
        <v>2</v>
      </c>
      <c r="B8" s="1306" t="s">
        <v>1422</v>
      </c>
      <c r="C8" s="1306"/>
      <c r="D8" s="169"/>
      <c r="E8" s="169"/>
      <c r="F8" s="169"/>
      <c r="G8" s="169"/>
      <c r="H8" s="169"/>
      <c r="I8" s="169"/>
      <c r="J8" s="169"/>
      <c r="K8" s="169"/>
      <c r="L8" s="169"/>
      <c r="M8" s="169"/>
      <c r="N8" s="169"/>
      <c r="O8" s="169"/>
      <c r="P8" s="169"/>
      <c r="Q8" s="169"/>
      <c r="R8" s="169"/>
      <c r="S8" s="169"/>
      <c r="T8" s="169"/>
    </row>
    <row r="9" spans="1:20" ht="15">
      <c r="A9" s="402">
        <v>3</v>
      </c>
      <c r="B9" s="1306" t="s">
        <v>1423</v>
      </c>
      <c r="C9" s="1306"/>
      <c r="D9" s="169"/>
      <c r="E9" s="169"/>
      <c r="F9" s="169"/>
      <c r="G9" s="169"/>
      <c r="H9" s="169"/>
      <c r="I9" s="169"/>
      <c r="J9" s="169"/>
      <c r="K9" s="169"/>
      <c r="L9" s="169"/>
      <c r="M9" s="169"/>
      <c r="N9" s="169"/>
      <c r="O9" s="169"/>
      <c r="P9" s="169"/>
      <c r="Q9" s="169"/>
      <c r="R9" s="169"/>
      <c r="S9" s="169"/>
      <c r="T9" s="169"/>
    </row>
    <row r="10" spans="1:20" ht="15">
      <c r="A10" s="402">
        <v>4</v>
      </c>
      <c r="B10" s="1306" t="s">
        <v>1424</v>
      </c>
      <c r="C10" s="1306"/>
      <c r="D10" s="169"/>
      <c r="E10" s="169"/>
      <c r="F10" s="169"/>
      <c r="G10" s="169"/>
      <c r="H10" s="169"/>
      <c r="I10" s="169"/>
      <c r="J10" s="169"/>
      <c r="K10" s="169"/>
      <c r="L10" s="169"/>
      <c r="M10" s="169"/>
      <c r="N10" s="169"/>
      <c r="O10" s="169"/>
      <c r="P10" s="169"/>
      <c r="Q10" s="169"/>
      <c r="R10" s="169"/>
      <c r="S10" s="169"/>
      <c r="T10" s="169"/>
    </row>
    <row r="11" spans="1:20" ht="15">
      <c r="A11" s="402">
        <v>5</v>
      </c>
      <c r="B11" s="1309" t="s">
        <v>1425</v>
      </c>
      <c r="C11" s="1309"/>
      <c r="D11" s="169"/>
      <c r="E11" s="169"/>
      <c r="F11" s="169"/>
      <c r="G11" s="169"/>
      <c r="H11" s="169"/>
      <c r="I11" s="169"/>
      <c r="J11" s="169"/>
      <c r="K11" s="169"/>
      <c r="L11" s="169"/>
      <c r="M11" s="169"/>
      <c r="N11" s="169"/>
      <c r="O11" s="169"/>
      <c r="P11" s="169"/>
      <c r="Q11" s="169"/>
      <c r="R11" s="169"/>
      <c r="S11" s="169"/>
      <c r="T11" s="169"/>
    </row>
    <row r="12" spans="1:20" ht="15">
      <c r="A12" s="402">
        <v>6</v>
      </c>
      <c r="B12" s="1306" t="s">
        <v>1426</v>
      </c>
      <c r="C12" s="1306"/>
      <c r="D12" s="169"/>
      <c r="E12" s="169"/>
      <c r="F12" s="169"/>
      <c r="G12" s="169"/>
      <c r="H12" s="169"/>
      <c r="I12" s="169"/>
      <c r="J12" s="169"/>
      <c r="K12" s="169"/>
      <c r="L12" s="169"/>
      <c r="M12" s="169"/>
      <c r="N12" s="169"/>
      <c r="O12" s="169"/>
      <c r="P12" s="169"/>
      <c r="Q12" s="169"/>
      <c r="R12" s="169"/>
      <c r="S12" s="169"/>
      <c r="T12" s="169"/>
    </row>
    <row r="13" spans="1:20" ht="15">
      <c r="A13" s="402">
        <v>7</v>
      </c>
      <c r="B13" s="1309" t="s">
        <v>1425</v>
      </c>
      <c r="C13" s="1309"/>
      <c r="D13" s="169"/>
      <c r="E13" s="169"/>
      <c r="F13" s="169"/>
      <c r="G13" s="169"/>
      <c r="H13" s="169"/>
      <c r="I13" s="169"/>
      <c r="J13" s="169"/>
      <c r="K13" s="169"/>
      <c r="L13" s="169"/>
      <c r="M13" s="169"/>
      <c r="N13" s="169"/>
      <c r="O13" s="169"/>
      <c r="P13" s="169"/>
      <c r="Q13" s="169"/>
      <c r="R13" s="169"/>
      <c r="S13" s="169"/>
      <c r="T13" s="169"/>
    </row>
    <row r="14" spans="1:20" ht="15">
      <c r="A14" s="402">
        <v>8</v>
      </c>
      <c r="B14" s="1306" t="s">
        <v>1427</v>
      </c>
      <c r="C14" s="1306"/>
      <c r="D14" s="169"/>
      <c r="E14" s="169"/>
      <c r="F14" s="169"/>
      <c r="G14" s="169"/>
      <c r="H14" s="169"/>
      <c r="I14" s="169"/>
      <c r="J14" s="169"/>
      <c r="K14" s="169"/>
      <c r="L14" s="169"/>
      <c r="M14" s="169"/>
      <c r="N14" s="169"/>
      <c r="O14" s="169"/>
      <c r="P14" s="169"/>
      <c r="Q14" s="169"/>
      <c r="R14" s="169"/>
      <c r="S14" s="169"/>
      <c r="T14" s="169"/>
    </row>
    <row r="15" spans="1:20" ht="15">
      <c r="A15" s="402">
        <v>9</v>
      </c>
      <c r="B15" s="1306" t="s">
        <v>1428</v>
      </c>
      <c r="C15" s="1306"/>
      <c r="D15" s="169"/>
      <c r="E15" s="169"/>
      <c r="F15" s="169"/>
      <c r="G15" s="169"/>
      <c r="H15" s="169"/>
      <c r="I15" s="169"/>
      <c r="J15" s="169"/>
      <c r="K15" s="169"/>
      <c r="L15" s="169"/>
      <c r="M15" s="169"/>
      <c r="N15" s="169"/>
      <c r="O15" s="169"/>
      <c r="P15" s="169"/>
      <c r="Q15" s="169"/>
      <c r="R15" s="169"/>
      <c r="S15" s="169"/>
      <c r="T15" s="169"/>
    </row>
    <row r="16" spans="1:20" ht="15">
      <c r="A16" s="402">
        <v>10</v>
      </c>
      <c r="B16" s="1306" t="s">
        <v>1423</v>
      </c>
      <c r="C16" s="1306"/>
      <c r="D16" s="169"/>
      <c r="E16" s="169"/>
      <c r="F16" s="169"/>
      <c r="G16" s="169"/>
      <c r="H16" s="169"/>
      <c r="I16" s="169"/>
      <c r="J16" s="169"/>
      <c r="K16" s="169"/>
      <c r="L16" s="169"/>
      <c r="M16" s="169"/>
      <c r="N16" s="169"/>
      <c r="O16" s="169"/>
      <c r="P16" s="169"/>
      <c r="Q16" s="169"/>
      <c r="R16" s="169"/>
      <c r="S16" s="169"/>
      <c r="T16" s="169"/>
    </row>
    <row r="17" spans="1:20" ht="15">
      <c r="A17" s="402">
        <v>11</v>
      </c>
      <c r="B17" s="1306" t="s">
        <v>1429</v>
      </c>
      <c r="C17" s="1306"/>
      <c r="D17" s="169"/>
      <c r="E17" s="169"/>
      <c r="F17" s="169"/>
      <c r="G17" s="169"/>
      <c r="H17" s="169"/>
      <c r="I17" s="169"/>
      <c r="J17" s="169"/>
      <c r="K17" s="169"/>
      <c r="L17" s="169"/>
      <c r="M17" s="169"/>
      <c r="N17" s="169"/>
      <c r="O17" s="169"/>
      <c r="P17" s="169"/>
      <c r="Q17" s="169"/>
      <c r="R17" s="169"/>
      <c r="S17" s="169"/>
      <c r="T17" s="169"/>
    </row>
    <row r="18" spans="1:20" ht="15">
      <c r="A18" s="402">
        <v>12</v>
      </c>
      <c r="B18" s="1306" t="s">
        <v>1426</v>
      </c>
      <c r="C18" s="1306"/>
      <c r="D18" s="169"/>
      <c r="E18" s="169"/>
      <c r="F18" s="169"/>
      <c r="G18" s="169"/>
      <c r="H18" s="169"/>
      <c r="I18" s="169"/>
      <c r="J18" s="169"/>
      <c r="K18" s="169"/>
      <c r="L18" s="169"/>
      <c r="M18" s="169"/>
      <c r="N18" s="169"/>
      <c r="O18" s="169"/>
      <c r="P18" s="169"/>
      <c r="Q18" s="169"/>
      <c r="R18" s="169"/>
      <c r="S18" s="169"/>
      <c r="T18" s="169"/>
    </row>
    <row r="19" spans="1:20" ht="15">
      <c r="A19" s="402">
        <v>13</v>
      </c>
      <c r="B19" s="1306" t="s">
        <v>1427</v>
      </c>
      <c r="C19" s="1306"/>
      <c r="D19" s="169"/>
      <c r="E19" s="169"/>
      <c r="F19" s="169"/>
      <c r="G19" s="169"/>
      <c r="H19" s="169"/>
      <c r="I19" s="169"/>
      <c r="J19" s="169"/>
      <c r="K19" s="169"/>
      <c r="L19" s="169"/>
      <c r="M19" s="169"/>
      <c r="N19" s="169"/>
      <c r="O19" s="169"/>
      <c r="P19" s="169"/>
      <c r="Q19" s="169"/>
      <c r="R19" s="169"/>
      <c r="S19" s="169"/>
      <c r="T19" s="169"/>
    </row>
    <row r="21" ht="13.5" customHeight="1"/>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50" r:id="rId1"/>
  <headerFooter>
    <oddHeader>&amp;CEN
Annex XXVII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522D-6D7B-4579-BBDC-95258A99BE88}">
  <sheetPr>
    <pageSetUpPr fitToPage="1"/>
  </sheetPr>
  <dimension ref="A1:T19"/>
  <sheetViews>
    <sheetView workbookViewId="0" topLeftCell="A1">
      <selection activeCell="I30" sqref="I30"/>
    </sheetView>
  </sheetViews>
  <sheetFormatPr defaultColWidth="9.140625" defaultRowHeight="15"/>
  <cols>
    <col min="1" max="1" width="4.57421875" style="1" customWidth="1"/>
    <col min="2" max="3" width="13.7109375" style="1" customWidth="1"/>
    <col min="4" max="20" width="13.421875" style="1" customWidth="1"/>
    <col min="21" max="16384" width="9.140625" style="1" customWidth="1"/>
  </cols>
  <sheetData>
    <row r="1" spans="2:11" ht="18.75">
      <c r="B1" s="350" t="s">
        <v>1366</v>
      </c>
      <c r="C1" s="43"/>
      <c r="D1" s="43"/>
      <c r="E1" s="43"/>
      <c r="F1" s="43"/>
      <c r="G1" s="43"/>
      <c r="H1" s="43"/>
      <c r="I1" s="43"/>
      <c r="J1" s="43"/>
      <c r="K1" s="43"/>
    </row>
    <row r="4" spans="1:20" ht="15">
      <c r="A4" s="3"/>
      <c r="B4" s="3"/>
      <c r="C4" s="535"/>
      <c r="D4" s="402" t="s">
        <v>7</v>
      </c>
      <c r="E4" s="402" t="s">
        <v>8</v>
      </c>
      <c r="F4" s="402" t="s">
        <v>9</v>
      </c>
      <c r="G4" s="402" t="s">
        <v>46</v>
      </c>
      <c r="H4" s="402" t="s">
        <v>47</v>
      </c>
      <c r="I4" s="402" t="s">
        <v>156</v>
      </c>
      <c r="J4" s="402" t="s">
        <v>157</v>
      </c>
      <c r="K4" s="402" t="s">
        <v>158</v>
      </c>
      <c r="L4" s="402" t="s">
        <v>159</v>
      </c>
      <c r="M4" s="402" t="s">
        <v>160</v>
      </c>
      <c r="N4" s="402" t="s">
        <v>161</v>
      </c>
      <c r="O4" s="402" t="s">
        <v>162</v>
      </c>
      <c r="P4" s="402" t="s">
        <v>163</v>
      </c>
      <c r="Q4" s="402" t="s">
        <v>758</v>
      </c>
      <c r="R4" s="402" t="s">
        <v>759</v>
      </c>
      <c r="S4" s="402" t="s">
        <v>1407</v>
      </c>
      <c r="T4" s="402" t="s">
        <v>1408</v>
      </c>
    </row>
    <row r="5" spans="1:20" ht="15" customHeight="1">
      <c r="A5" s="3"/>
      <c r="B5" s="3"/>
      <c r="C5" s="535"/>
      <c r="D5" s="1307" t="s">
        <v>1409</v>
      </c>
      <c r="E5" s="1300"/>
      <c r="F5" s="1300"/>
      <c r="G5" s="1300"/>
      <c r="H5" s="1300"/>
      <c r="I5" s="1300" t="s">
        <v>1410</v>
      </c>
      <c r="J5" s="1300"/>
      <c r="K5" s="1300"/>
      <c r="L5" s="1300"/>
      <c r="M5" s="1300" t="s">
        <v>1411</v>
      </c>
      <c r="N5" s="1300"/>
      <c r="O5" s="1300"/>
      <c r="P5" s="1300"/>
      <c r="Q5" s="1300" t="s">
        <v>1412</v>
      </c>
      <c r="R5" s="1300"/>
      <c r="S5" s="1300"/>
      <c r="T5" s="1300"/>
    </row>
    <row r="6" spans="1:20" s="91" customFormat="1" ht="45">
      <c r="A6" s="536"/>
      <c r="B6" s="536"/>
      <c r="C6" s="537"/>
      <c r="D6" s="532" t="s">
        <v>1413</v>
      </c>
      <c r="E6" s="532" t="s">
        <v>1414</v>
      </c>
      <c r="F6" s="532" t="s">
        <v>1415</v>
      </c>
      <c r="G6" s="532" t="s">
        <v>1416</v>
      </c>
      <c r="H6" s="532" t="s">
        <v>1417</v>
      </c>
      <c r="I6" s="532" t="s">
        <v>1418</v>
      </c>
      <c r="J6" s="532" t="s">
        <v>1419</v>
      </c>
      <c r="K6" s="532" t="s">
        <v>1420</v>
      </c>
      <c r="L6" s="533" t="s">
        <v>1417</v>
      </c>
      <c r="M6" s="532" t="s">
        <v>1418</v>
      </c>
      <c r="N6" s="532" t="s">
        <v>1419</v>
      </c>
      <c r="O6" s="532" t="s">
        <v>1420</v>
      </c>
      <c r="P6" s="533" t="s">
        <v>1417</v>
      </c>
      <c r="Q6" s="532" t="s">
        <v>1418</v>
      </c>
      <c r="R6" s="532" t="s">
        <v>1419</v>
      </c>
      <c r="S6" s="532" t="s">
        <v>1420</v>
      </c>
      <c r="T6" s="533" t="s">
        <v>1417</v>
      </c>
    </row>
    <row r="7" spans="1:20" ht="15">
      <c r="A7" s="534">
        <v>1</v>
      </c>
      <c r="B7" s="1308" t="s">
        <v>1396</v>
      </c>
      <c r="C7" s="1308"/>
      <c r="D7" s="169"/>
      <c r="E7" s="169"/>
      <c r="F7" s="169"/>
      <c r="G7" s="169"/>
      <c r="H7" s="169"/>
      <c r="I7" s="169"/>
      <c r="J7" s="169"/>
      <c r="K7" s="169"/>
      <c r="L7" s="169"/>
      <c r="M7" s="169"/>
      <c r="N7" s="169"/>
      <c r="O7" s="169"/>
      <c r="P7" s="169"/>
      <c r="Q7" s="169"/>
      <c r="R7" s="169"/>
      <c r="S7" s="169"/>
      <c r="T7" s="169"/>
    </row>
    <row r="8" spans="1:20" ht="15">
      <c r="A8" s="402">
        <v>2</v>
      </c>
      <c r="B8" s="1306" t="s">
        <v>1430</v>
      </c>
      <c r="C8" s="1306"/>
      <c r="D8" s="169"/>
      <c r="E8" s="169"/>
      <c r="F8" s="169"/>
      <c r="G8" s="169"/>
      <c r="H8" s="169"/>
      <c r="I8" s="169"/>
      <c r="J8" s="169"/>
      <c r="K8" s="169"/>
      <c r="L8" s="169"/>
      <c r="M8" s="169"/>
      <c r="N8" s="169"/>
      <c r="O8" s="169"/>
      <c r="P8" s="169"/>
      <c r="Q8" s="169"/>
      <c r="R8" s="169"/>
      <c r="S8" s="169"/>
      <c r="T8" s="169"/>
    </row>
    <row r="9" spans="1:20" ht="15">
      <c r="A9" s="402">
        <v>3</v>
      </c>
      <c r="B9" s="1306" t="s">
        <v>1423</v>
      </c>
      <c r="C9" s="1306"/>
      <c r="D9" s="169"/>
      <c r="E9" s="169"/>
      <c r="F9" s="169"/>
      <c r="G9" s="169"/>
      <c r="H9" s="169"/>
      <c r="I9" s="169"/>
      <c r="J9" s="169"/>
      <c r="K9" s="169"/>
      <c r="L9" s="169"/>
      <c r="M9" s="169"/>
      <c r="N9" s="169"/>
      <c r="O9" s="169"/>
      <c r="P9" s="169"/>
      <c r="Q9" s="169"/>
      <c r="R9" s="169"/>
      <c r="S9" s="169"/>
      <c r="T9" s="169"/>
    </row>
    <row r="10" spans="1:20" ht="15">
      <c r="A10" s="402">
        <v>4</v>
      </c>
      <c r="B10" s="1306" t="s">
        <v>1429</v>
      </c>
      <c r="C10" s="1306"/>
      <c r="D10" s="169"/>
      <c r="E10" s="169"/>
      <c r="F10" s="169"/>
      <c r="G10" s="169"/>
      <c r="H10" s="169"/>
      <c r="I10" s="169"/>
      <c r="J10" s="169"/>
      <c r="K10" s="169"/>
      <c r="L10" s="169"/>
      <c r="M10" s="169"/>
      <c r="N10" s="169"/>
      <c r="O10" s="169"/>
      <c r="P10" s="169"/>
      <c r="Q10" s="169"/>
      <c r="R10" s="169"/>
      <c r="S10" s="169"/>
      <c r="T10" s="169"/>
    </row>
    <row r="11" spans="1:20" ht="15">
      <c r="A11" s="402">
        <v>5</v>
      </c>
      <c r="B11" s="1309" t="s">
        <v>1425</v>
      </c>
      <c r="C11" s="1309"/>
      <c r="D11" s="169"/>
      <c r="E11" s="169"/>
      <c r="F11" s="169"/>
      <c r="G11" s="169"/>
      <c r="H11" s="169"/>
      <c r="I11" s="169"/>
      <c r="J11" s="169"/>
      <c r="K11" s="169"/>
      <c r="L11" s="169"/>
      <c r="M11" s="169"/>
      <c r="N11" s="169"/>
      <c r="O11" s="169"/>
      <c r="P11" s="169"/>
      <c r="Q11" s="169"/>
      <c r="R11" s="169"/>
      <c r="S11" s="169"/>
      <c r="T11" s="169"/>
    </row>
    <row r="12" spans="1:20" ht="15">
      <c r="A12" s="402">
        <v>6</v>
      </c>
      <c r="B12" s="1306" t="s">
        <v>1426</v>
      </c>
      <c r="C12" s="1306"/>
      <c r="D12" s="169"/>
      <c r="E12" s="169"/>
      <c r="F12" s="169"/>
      <c r="G12" s="169"/>
      <c r="H12" s="169"/>
      <c r="I12" s="169"/>
      <c r="J12" s="169"/>
      <c r="K12" s="169"/>
      <c r="L12" s="169"/>
      <c r="M12" s="169"/>
      <c r="N12" s="169"/>
      <c r="O12" s="169"/>
      <c r="P12" s="169"/>
      <c r="Q12" s="169"/>
      <c r="R12" s="169"/>
      <c r="S12" s="169"/>
      <c r="T12" s="169"/>
    </row>
    <row r="13" spans="1:20" ht="15">
      <c r="A13" s="402">
        <v>7</v>
      </c>
      <c r="B13" s="1309" t="s">
        <v>1425</v>
      </c>
      <c r="C13" s="1309"/>
      <c r="D13" s="169"/>
      <c r="E13" s="169"/>
      <c r="F13" s="169"/>
      <c r="G13" s="169"/>
      <c r="H13" s="169"/>
      <c r="I13" s="169"/>
      <c r="J13" s="169"/>
      <c r="K13" s="169"/>
      <c r="L13" s="169"/>
      <c r="M13" s="169"/>
      <c r="N13" s="169"/>
      <c r="O13" s="169"/>
      <c r="P13" s="169"/>
      <c r="Q13" s="169"/>
      <c r="R13" s="169"/>
      <c r="S13" s="169"/>
      <c r="T13" s="169"/>
    </row>
    <row r="14" spans="1:20" ht="15">
      <c r="A14" s="402">
        <v>8</v>
      </c>
      <c r="B14" s="1306" t="s">
        <v>1427</v>
      </c>
      <c r="C14" s="1306"/>
      <c r="D14" s="169"/>
      <c r="E14" s="169"/>
      <c r="F14" s="169"/>
      <c r="G14" s="169"/>
      <c r="H14" s="169"/>
      <c r="I14" s="169"/>
      <c r="J14" s="169"/>
      <c r="K14" s="169"/>
      <c r="L14" s="169"/>
      <c r="M14" s="169"/>
      <c r="N14" s="169"/>
      <c r="O14" s="169"/>
      <c r="P14" s="169"/>
      <c r="Q14" s="169"/>
      <c r="R14" s="169"/>
      <c r="S14" s="169"/>
      <c r="T14" s="169"/>
    </row>
    <row r="15" spans="1:20" ht="15">
      <c r="A15" s="402">
        <v>9</v>
      </c>
      <c r="B15" s="1306" t="s">
        <v>1431</v>
      </c>
      <c r="C15" s="1306"/>
      <c r="D15" s="169"/>
      <c r="E15" s="169"/>
      <c r="F15" s="169"/>
      <c r="G15" s="169"/>
      <c r="H15" s="169"/>
      <c r="I15" s="169"/>
      <c r="J15" s="169"/>
      <c r="K15" s="169"/>
      <c r="L15" s="169"/>
      <c r="M15" s="169"/>
      <c r="N15" s="169"/>
      <c r="O15" s="169"/>
      <c r="P15" s="169"/>
      <c r="Q15" s="169"/>
      <c r="R15" s="169"/>
      <c r="S15" s="169"/>
      <c r="T15" s="169"/>
    </row>
    <row r="16" spans="1:20" ht="15">
      <c r="A16" s="402">
        <v>10</v>
      </c>
      <c r="B16" s="1306" t="s">
        <v>1423</v>
      </c>
      <c r="C16" s="1306"/>
      <c r="D16" s="169"/>
      <c r="E16" s="169"/>
      <c r="F16" s="169"/>
      <c r="G16" s="169"/>
      <c r="H16" s="169"/>
      <c r="I16" s="169"/>
      <c r="J16" s="169"/>
      <c r="K16" s="169"/>
      <c r="L16" s="169"/>
      <c r="M16" s="169"/>
      <c r="N16" s="169"/>
      <c r="O16" s="169"/>
      <c r="P16" s="169"/>
      <c r="Q16" s="169"/>
      <c r="R16" s="169"/>
      <c r="S16" s="169"/>
      <c r="T16" s="169"/>
    </row>
    <row r="17" spans="1:20" ht="15">
      <c r="A17" s="402">
        <v>11</v>
      </c>
      <c r="B17" s="1306" t="s">
        <v>1429</v>
      </c>
      <c r="C17" s="1306"/>
      <c r="D17" s="169"/>
      <c r="E17" s="169"/>
      <c r="F17" s="169"/>
      <c r="G17" s="169"/>
      <c r="H17" s="169"/>
      <c r="I17" s="169"/>
      <c r="J17" s="169"/>
      <c r="K17" s="169"/>
      <c r="L17" s="169"/>
      <c r="M17" s="169"/>
      <c r="N17" s="169"/>
      <c r="O17" s="169"/>
      <c r="P17" s="169"/>
      <c r="Q17" s="169"/>
      <c r="R17" s="169"/>
      <c r="S17" s="169"/>
      <c r="T17" s="169"/>
    </row>
    <row r="18" spans="1:20" ht="15">
      <c r="A18" s="402">
        <v>12</v>
      </c>
      <c r="B18" s="1306" t="s">
        <v>1426</v>
      </c>
      <c r="C18" s="1306"/>
      <c r="D18" s="169"/>
      <c r="E18" s="169"/>
      <c r="F18" s="169"/>
      <c r="G18" s="169"/>
      <c r="H18" s="169"/>
      <c r="I18" s="169"/>
      <c r="J18" s="169"/>
      <c r="K18" s="169"/>
      <c r="L18" s="169"/>
      <c r="M18" s="169"/>
      <c r="N18" s="169"/>
      <c r="O18" s="169"/>
      <c r="P18" s="169"/>
      <c r="Q18" s="169"/>
      <c r="R18" s="169"/>
      <c r="S18" s="169"/>
      <c r="T18" s="169"/>
    </row>
    <row r="19" spans="1:20" ht="15">
      <c r="A19" s="402">
        <v>13</v>
      </c>
      <c r="B19" s="1306" t="s">
        <v>1427</v>
      </c>
      <c r="C19" s="1306"/>
      <c r="D19" s="169"/>
      <c r="E19" s="169"/>
      <c r="F19" s="169"/>
      <c r="G19" s="169"/>
      <c r="H19" s="169"/>
      <c r="I19" s="169"/>
      <c r="J19" s="169"/>
      <c r="K19" s="169"/>
      <c r="L19" s="169"/>
      <c r="M19" s="169"/>
      <c r="N19" s="169"/>
      <c r="O19" s="169"/>
      <c r="P19" s="169"/>
      <c r="Q19" s="169"/>
      <c r="R19" s="169"/>
      <c r="S19" s="169"/>
      <c r="T19" s="169"/>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50" r:id="rId1"/>
  <headerFooter>
    <oddHeader>&amp;CEN
Annex XXVII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4C96-3C83-4237-B0BC-E92A72D7A58D}">
  <sheetPr>
    <pageSetUpPr fitToPage="1"/>
  </sheetPr>
  <dimension ref="A2:C13"/>
  <sheetViews>
    <sheetView workbookViewId="0" topLeftCell="A4">
      <selection activeCell="C13" sqref="A2:C13"/>
    </sheetView>
  </sheetViews>
  <sheetFormatPr defaultColWidth="9.140625" defaultRowHeight="15"/>
  <cols>
    <col min="1" max="1" width="25.140625" style="1" customWidth="1"/>
    <col min="2" max="2" width="13.28125" style="1" customWidth="1"/>
    <col min="3" max="3" width="89.421875" style="1" customWidth="1"/>
    <col min="4" max="16384" width="9.140625" style="1" customWidth="1"/>
  </cols>
  <sheetData>
    <row r="2" ht="18.75">
      <c r="A2" s="43" t="s">
        <v>119</v>
      </c>
    </row>
    <row r="3" ht="15">
      <c r="A3" s="1" t="s">
        <v>121</v>
      </c>
    </row>
    <row r="6" spans="1:3" ht="15">
      <c r="A6" s="15" t="s">
        <v>122</v>
      </c>
      <c r="B6" s="15" t="s">
        <v>114</v>
      </c>
      <c r="C6" s="44" t="s">
        <v>123</v>
      </c>
    </row>
    <row r="7" spans="1:3" ht="30">
      <c r="A7" s="45" t="s">
        <v>124</v>
      </c>
      <c r="B7" s="45" t="s">
        <v>117</v>
      </c>
      <c r="C7" s="44" t="s">
        <v>125</v>
      </c>
    </row>
    <row r="8" spans="1:3" ht="30">
      <c r="A8" s="15" t="s">
        <v>126</v>
      </c>
      <c r="B8" s="15" t="s">
        <v>127</v>
      </c>
      <c r="C8" s="44" t="s">
        <v>128</v>
      </c>
    </row>
    <row r="9" spans="1:3" ht="30">
      <c r="A9" s="15" t="s">
        <v>129</v>
      </c>
      <c r="B9" s="15" t="s">
        <v>130</v>
      </c>
      <c r="C9" s="44" t="s">
        <v>131</v>
      </c>
    </row>
    <row r="10" spans="1:3" ht="30">
      <c r="A10" s="15" t="s">
        <v>132</v>
      </c>
      <c r="B10" s="15" t="s">
        <v>133</v>
      </c>
      <c r="C10" s="44" t="s">
        <v>134</v>
      </c>
    </row>
    <row r="11" spans="1:3" ht="30">
      <c r="A11" s="15" t="s">
        <v>132</v>
      </c>
      <c r="B11" s="15" t="s">
        <v>135</v>
      </c>
      <c r="C11" s="44" t="s">
        <v>136</v>
      </c>
    </row>
    <row r="12" spans="1:3" ht="30">
      <c r="A12" s="15" t="s">
        <v>137</v>
      </c>
      <c r="B12" s="15" t="s">
        <v>138</v>
      </c>
      <c r="C12" s="44" t="s">
        <v>139</v>
      </c>
    </row>
    <row r="13" spans="1:3" ht="30">
      <c r="A13" s="15" t="s">
        <v>140</v>
      </c>
      <c r="B13" s="15" t="s">
        <v>141</v>
      </c>
      <c r="C13" s="44" t="s">
        <v>142</v>
      </c>
    </row>
  </sheetData>
  <conditionalFormatting sqref="C8:C12">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III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5F17-BC3A-496F-BB84-FA830D3810A5}">
  <sheetPr>
    <pageSetUpPr fitToPage="1"/>
  </sheetPr>
  <dimension ref="A1:E19"/>
  <sheetViews>
    <sheetView workbookViewId="0" topLeftCell="A1"/>
  </sheetViews>
  <sheetFormatPr defaultColWidth="9.140625" defaultRowHeight="15"/>
  <cols>
    <col min="1" max="1" width="5.7109375" style="1" customWidth="1"/>
    <col min="2" max="2" width="27.140625" style="1" customWidth="1"/>
    <col min="3" max="3" width="33.140625" style="1" customWidth="1"/>
    <col min="4" max="4" width="28.00390625" style="1" bestFit="1" customWidth="1"/>
    <col min="5" max="5" width="64.8515625" style="1" customWidth="1"/>
    <col min="6" max="16384" width="9.140625" style="1" customWidth="1"/>
  </cols>
  <sheetData>
    <row r="1" spans="1:5" ht="18.75">
      <c r="A1" s="3"/>
      <c r="B1" s="350" t="s">
        <v>1367</v>
      </c>
      <c r="C1" s="350"/>
      <c r="D1" s="350"/>
      <c r="E1" s="350"/>
    </row>
    <row r="2" spans="2:5" ht="15">
      <c r="B2" s="538"/>
      <c r="C2" s="538"/>
      <c r="D2" s="538"/>
      <c r="E2" s="538"/>
    </row>
    <row r="4" spans="1:5" ht="15">
      <c r="A4" s="516"/>
      <c r="B4" s="516"/>
      <c r="C4" s="402" t="s">
        <v>7</v>
      </c>
      <c r="D4" s="402" t="s">
        <v>8</v>
      </c>
      <c r="E4" s="402" t="s">
        <v>9</v>
      </c>
    </row>
    <row r="5" spans="1:5" ht="15">
      <c r="A5" s="516"/>
      <c r="B5" s="516"/>
      <c r="C5" s="1301" t="s">
        <v>1432</v>
      </c>
      <c r="D5" s="1302"/>
      <c r="E5" s="1303"/>
    </row>
    <row r="6" spans="1:5" ht="15">
      <c r="A6" s="516"/>
      <c r="B6" s="516"/>
      <c r="C6" s="1304" t="s">
        <v>1433</v>
      </c>
      <c r="D6" s="1300"/>
      <c r="E6" s="1296" t="s">
        <v>1434</v>
      </c>
    </row>
    <row r="7" spans="1:5" ht="15">
      <c r="A7" s="516"/>
      <c r="B7" s="516"/>
      <c r="C7" s="521"/>
      <c r="D7" s="402" t="s">
        <v>1435</v>
      </c>
      <c r="E7" s="1297"/>
    </row>
    <row r="8" spans="1:5" ht="15">
      <c r="A8" s="522">
        <v>1</v>
      </c>
      <c r="B8" s="523" t="s">
        <v>1396</v>
      </c>
      <c r="C8" s="402"/>
      <c r="D8" s="402"/>
      <c r="E8" s="147"/>
    </row>
    <row r="9" spans="1:5" ht="15">
      <c r="A9" s="142">
        <v>2</v>
      </c>
      <c r="B9" s="525" t="s">
        <v>1397</v>
      </c>
      <c r="C9" s="402"/>
      <c r="D9" s="402"/>
      <c r="E9" s="402"/>
    </row>
    <row r="10" spans="1:5" ht="15">
      <c r="A10" s="142">
        <v>3</v>
      </c>
      <c r="B10" s="169" t="s">
        <v>1398</v>
      </c>
      <c r="C10" s="169"/>
      <c r="D10" s="169"/>
      <c r="E10" s="169"/>
    </row>
    <row r="11" spans="1:5" ht="15">
      <c r="A11" s="142">
        <v>4</v>
      </c>
      <c r="B11" s="169" t="s">
        <v>1399</v>
      </c>
      <c r="C11" s="169"/>
      <c r="D11" s="169"/>
      <c r="E11" s="169"/>
    </row>
    <row r="12" spans="1:5" ht="15">
      <c r="A12" s="142">
        <v>5</v>
      </c>
      <c r="B12" s="169" t="s">
        <v>1400</v>
      </c>
      <c r="C12" s="169"/>
      <c r="D12" s="169"/>
      <c r="E12" s="169"/>
    </row>
    <row r="13" spans="1:5" ht="15">
      <c r="A13" s="142">
        <v>6</v>
      </c>
      <c r="B13" s="169" t="s">
        <v>1401</v>
      </c>
      <c r="C13" s="169"/>
      <c r="D13" s="169"/>
      <c r="E13" s="169"/>
    </row>
    <row r="14" spans="1:5" ht="15">
      <c r="A14" s="142">
        <v>7</v>
      </c>
      <c r="B14" s="525" t="s">
        <v>1402</v>
      </c>
      <c r="C14" s="402"/>
      <c r="D14" s="402"/>
      <c r="E14" s="402"/>
    </row>
    <row r="15" spans="1:5" ht="15">
      <c r="A15" s="142">
        <v>8</v>
      </c>
      <c r="B15" s="169" t="s">
        <v>1403</v>
      </c>
      <c r="C15" s="169"/>
      <c r="D15" s="169"/>
      <c r="E15" s="169"/>
    </row>
    <row r="16" spans="1:5" ht="15">
      <c r="A16" s="142">
        <v>9</v>
      </c>
      <c r="B16" s="169" t="s">
        <v>1404</v>
      </c>
      <c r="C16" s="169"/>
      <c r="D16" s="169"/>
      <c r="E16" s="169"/>
    </row>
    <row r="17" spans="1:5" ht="15">
      <c r="A17" s="142">
        <v>10</v>
      </c>
      <c r="B17" s="169" t="s">
        <v>1405</v>
      </c>
      <c r="C17" s="169"/>
      <c r="D17" s="169"/>
      <c r="E17" s="169"/>
    </row>
    <row r="18" spans="1:5" ht="15">
      <c r="A18" s="142">
        <v>11</v>
      </c>
      <c r="B18" s="169" t="s">
        <v>1406</v>
      </c>
      <c r="C18" s="169"/>
      <c r="D18" s="169"/>
      <c r="E18" s="169"/>
    </row>
    <row r="19" spans="1:5" ht="15">
      <c r="A19" s="142">
        <v>12</v>
      </c>
      <c r="B19" s="169" t="s">
        <v>1401</v>
      </c>
      <c r="C19" s="169"/>
      <c r="D19" s="169"/>
      <c r="E19" s="169"/>
    </row>
  </sheetData>
  <mergeCells count="3">
    <mergeCell ref="C5:E5"/>
    <mergeCell ref="C6:D6"/>
    <mergeCell ref="E6:E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headerFooter>
    <oddHeader>&amp;CEN
Annex XXVII</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FD17-31B0-4989-A7B3-8DB00F8CA8D9}">
  <dimension ref="A1:J8"/>
  <sheetViews>
    <sheetView workbookViewId="0" topLeftCell="A1">
      <selection activeCell="A1" sqref="A1:C1"/>
    </sheetView>
  </sheetViews>
  <sheetFormatPr defaultColWidth="11.421875" defaultRowHeight="15"/>
  <cols>
    <col min="1" max="1" width="10.57421875" style="87" customWidth="1"/>
    <col min="2" max="2" width="99.57421875" style="1" customWidth="1"/>
    <col min="3" max="3" width="41.57421875" style="1" customWidth="1"/>
    <col min="4" max="16384" width="11.421875" style="1" customWidth="1"/>
  </cols>
  <sheetData>
    <row r="1" spans="1:10" ht="21" customHeight="1">
      <c r="A1" s="1310" t="s">
        <v>1134</v>
      </c>
      <c r="B1" s="1310"/>
      <c r="C1" s="1310"/>
      <c r="D1" s="210"/>
      <c r="E1" s="210"/>
      <c r="F1" s="210"/>
      <c r="G1" s="210"/>
      <c r="H1" s="210"/>
      <c r="I1" s="210"/>
      <c r="J1" s="210"/>
    </row>
    <row r="2" spans="1:3" ht="17.25" customHeight="1">
      <c r="A2" s="407"/>
      <c r="C2" s="408" t="s">
        <v>1141</v>
      </c>
    </row>
    <row r="3" spans="1:3" ht="140.25" customHeight="1">
      <c r="A3" s="409" t="s">
        <v>7</v>
      </c>
      <c r="B3" s="410" t="s">
        <v>1142</v>
      </c>
      <c r="C3" s="27"/>
    </row>
    <row r="4" spans="1:3" ht="123" customHeight="1">
      <c r="A4" s="411" t="s">
        <v>8</v>
      </c>
      <c r="B4" s="412" t="s">
        <v>1143</v>
      </c>
      <c r="C4" s="27"/>
    </row>
    <row r="5" spans="1:3" ht="71.25" customHeight="1">
      <c r="A5" s="409" t="s">
        <v>9</v>
      </c>
      <c r="B5" s="412" t="s">
        <v>1144</v>
      </c>
      <c r="C5" s="27"/>
    </row>
    <row r="7" ht="42" customHeight="1"/>
    <row r="8" ht="15">
      <c r="B8" s="339"/>
    </row>
  </sheetData>
  <mergeCells count="1">
    <mergeCell ref="A1:C1"/>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85" r:id="rId1"/>
  <headerFooter>
    <oddHeader>&amp;CEN
Annex XXIX</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F530-34F9-4A06-8E53-550A2842AD4C}">
  <sheetPr>
    <pageSetUpPr fitToPage="1"/>
  </sheetPr>
  <dimension ref="A1:G14"/>
  <sheetViews>
    <sheetView workbookViewId="0" topLeftCell="A1">
      <selection activeCell="C13" sqref="C13"/>
    </sheetView>
  </sheetViews>
  <sheetFormatPr defaultColWidth="11.421875" defaultRowHeight="15"/>
  <cols>
    <col min="1" max="1" width="6.7109375" style="1" customWidth="1"/>
    <col min="2" max="2" width="41.7109375" style="1" customWidth="1"/>
    <col min="3" max="3" width="22.7109375" style="1" customWidth="1"/>
    <col min="4" max="4" width="15.28125" style="1" customWidth="1"/>
    <col min="5" max="5" width="11.421875" style="1" customWidth="1"/>
    <col min="6" max="6" width="50.8515625" style="1" customWidth="1"/>
    <col min="7" max="7" width="7.421875" style="1" customWidth="1"/>
    <col min="8" max="8" width="42.00390625" style="1" customWidth="1"/>
    <col min="9" max="16384" width="11.421875" style="1" customWidth="1"/>
  </cols>
  <sheetData>
    <row r="1" spans="1:4" s="91" customFormat="1" ht="40.5" customHeight="1">
      <c r="A1" s="413" t="s">
        <v>1135</v>
      </c>
      <c r="B1" s="413"/>
      <c r="C1" s="414"/>
      <c r="D1" s="414"/>
    </row>
    <row r="2" spans="1:3" ht="15">
      <c r="A2" s="90"/>
      <c r="B2" s="90"/>
      <c r="C2" s="415" t="s">
        <v>7</v>
      </c>
    </row>
    <row r="3" spans="1:3" ht="38.25" customHeight="1">
      <c r="A3" s="416"/>
      <c r="B3" s="417"/>
      <c r="C3" s="418" t="s">
        <v>1145</v>
      </c>
    </row>
    <row r="4" spans="1:7" ht="15">
      <c r="A4" s="416"/>
      <c r="B4" s="419" t="s">
        <v>1146</v>
      </c>
      <c r="C4" s="420"/>
      <c r="G4" s="421"/>
    </row>
    <row r="5" spans="1:7" ht="15.75" customHeight="1">
      <c r="A5" s="422">
        <v>1</v>
      </c>
      <c r="B5" s="423" t="s">
        <v>1147</v>
      </c>
      <c r="C5" s="673">
        <v>0</v>
      </c>
      <c r="G5" s="421"/>
    </row>
    <row r="6" spans="1:7" ht="15">
      <c r="A6" s="422">
        <v>2</v>
      </c>
      <c r="B6" s="423" t="s">
        <v>1148</v>
      </c>
      <c r="C6" s="673">
        <v>790567.2</v>
      </c>
      <c r="G6" s="421"/>
    </row>
    <row r="7" spans="1:7" ht="15">
      <c r="A7" s="422">
        <v>3</v>
      </c>
      <c r="B7" s="423" t="s">
        <v>1149</v>
      </c>
      <c r="C7" s="673">
        <v>4272302.757</v>
      </c>
      <c r="G7" s="421"/>
    </row>
    <row r="8" spans="1:3" ht="15">
      <c r="A8" s="422">
        <v>4</v>
      </c>
      <c r="B8" s="423" t="s">
        <v>1150</v>
      </c>
      <c r="C8" s="673">
        <v>0</v>
      </c>
    </row>
    <row r="9" spans="1:3" ht="15">
      <c r="A9" s="422"/>
      <c r="B9" s="424" t="s">
        <v>1151</v>
      </c>
      <c r="C9" s="420"/>
    </row>
    <row r="10" spans="1:4" ht="15">
      <c r="A10" s="422">
        <v>5</v>
      </c>
      <c r="B10" s="425" t="s">
        <v>1152</v>
      </c>
      <c r="C10" s="673">
        <v>0</v>
      </c>
      <c r="D10" s="1">
        <v>0</v>
      </c>
    </row>
    <row r="11" spans="1:3" ht="15">
      <c r="A11" s="422">
        <v>6</v>
      </c>
      <c r="B11" s="425" t="s">
        <v>1153</v>
      </c>
      <c r="C11" s="673">
        <v>0</v>
      </c>
    </row>
    <row r="12" spans="1:3" ht="15">
      <c r="A12" s="422">
        <v>7</v>
      </c>
      <c r="B12" s="425" t="s">
        <v>1154</v>
      </c>
      <c r="C12" s="673">
        <v>0</v>
      </c>
    </row>
    <row r="13" spans="1:3" ht="15">
      <c r="A13" s="422">
        <v>8</v>
      </c>
      <c r="B13" s="417" t="s">
        <v>1155</v>
      </c>
      <c r="C13" s="673">
        <v>0</v>
      </c>
    </row>
    <row r="14" spans="1:3" ht="15">
      <c r="A14" s="422">
        <v>9</v>
      </c>
      <c r="B14" s="424" t="s">
        <v>45</v>
      </c>
      <c r="C14" s="673">
        <v>0</v>
      </c>
    </row>
    <row r="18" ht="50.25" customHeight="1"/>
    <row r="19" ht="50.25" customHeight="1"/>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XXIX</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5F697-1239-4417-8EEF-8701C1B61245}">
  <dimension ref="A1:G49"/>
  <sheetViews>
    <sheetView workbookViewId="0" topLeftCell="A1"/>
  </sheetViews>
  <sheetFormatPr defaultColWidth="11.421875" defaultRowHeight="15"/>
  <cols>
    <col min="1" max="1" width="11.421875" style="63" customWidth="1"/>
    <col min="2" max="2" width="94.421875" style="1" customWidth="1"/>
    <col min="3" max="3" width="27.28125" style="1" customWidth="1"/>
    <col min="4" max="16384" width="11.421875" style="1" customWidth="1"/>
  </cols>
  <sheetData>
    <row r="1" ht="22.5" customHeight="1">
      <c r="A1" s="426" t="s">
        <v>1136</v>
      </c>
    </row>
    <row r="2" spans="2:3" ht="39.75" customHeight="1">
      <c r="B2" s="395"/>
      <c r="C2" s="427" t="s">
        <v>1141</v>
      </c>
    </row>
    <row r="3" spans="1:3" ht="78.75" customHeight="1">
      <c r="A3" s="428" t="s">
        <v>1156</v>
      </c>
      <c r="B3" s="429" t="s">
        <v>1157</v>
      </c>
      <c r="C3" s="430"/>
    </row>
    <row r="4" spans="1:3" ht="114.75">
      <c r="A4" s="431" t="s">
        <v>1158</v>
      </c>
      <c r="B4" s="432" t="s">
        <v>1159</v>
      </c>
      <c r="C4" s="430"/>
    </row>
    <row r="5" spans="1:3" ht="36" customHeight="1">
      <c r="A5" s="1311" t="s">
        <v>1160</v>
      </c>
      <c r="B5" s="1312"/>
      <c r="C5" s="27"/>
    </row>
    <row r="6" spans="1:3" ht="65.25" customHeight="1">
      <c r="A6" s="433" t="s">
        <v>1161</v>
      </c>
      <c r="B6" s="434" t="s">
        <v>1162</v>
      </c>
      <c r="C6" s="27"/>
    </row>
    <row r="7" spans="1:3" ht="94.5" customHeight="1">
      <c r="A7" s="433" t="s">
        <v>127</v>
      </c>
      <c r="B7" s="435" t="s">
        <v>1163</v>
      </c>
      <c r="C7" s="27"/>
    </row>
    <row r="8" spans="1:3" ht="38.25">
      <c r="A8" s="436"/>
      <c r="B8" s="437" t="s">
        <v>1164</v>
      </c>
      <c r="C8" s="438"/>
    </row>
    <row r="9" spans="1:3" ht="24" customHeight="1">
      <c r="A9" s="439" t="s">
        <v>130</v>
      </c>
      <c r="B9" s="440" t="s">
        <v>1165</v>
      </c>
      <c r="C9" s="441"/>
    </row>
    <row r="10" spans="1:3" ht="39.75" customHeight="1">
      <c r="A10" s="439" t="s">
        <v>1166</v>
      </c>
      <c r="B10" s="440" t="s">
        <v>1167</v>
      </c>
      <c r="C10" s="441"/>
    </row>
    <row r="11" spans="1:3" ht="15" customHeight="1">
      <c r="A11" s="439" t="s">
        <v>1168</v>
      </c>
      <c r="B11" s="440" t="s">
        <v>1169</v>
      </c>
      <c r="C11" s="441"/>
    </row>
    <row r="12" spans="1:3" ht="15" customHeight="1">
      <c r="A12" s="442" t="s">
        <v>1170</v>
      </c>
      <c r="B12" s="440" t="s">
        <v>1171</v>
      </c>
      <c r="C12" s="441"/>
    </row>
    <row r="13" spans="1:3" ht="27" customHeight="1">
      <c r="A13" s="442" t="s">
        <v>1172</v>
      </c>
      <c r="B13" s="440" t="s">
        <v>1173</v>
      </c>
      <c r="C13" s="441"/>
    </row>
    <row r="14" spans="1:3" ht="29.25" customHeight="1">
      <c r="A14" s="442" t="s">
        <v>1174</v>
      </c>
      <c r="B14" s="440" t="s">
        <v>1175</v>
      </c>
      <c r="C14" s="441"/>
    </row>
    <row r="15" spans="1:3" ht="51" customHeight="1">
      <c r="A15" s="442" t="s">
        <v>1176</v>
      </c>
      <c r="B15" s="440" t="s">
        <v>1177</v>
      </c>
      <c r="C15" s="441"/>
    </row>
    <row r="16" spans="1:3" ht="25.5" customHeight="1">
      <c r="A16" s="442" t="s">
        <v>1178</v>
      </c>
      <c r="B16" s="440" t="s">
        <v>1179</v>
      </c>
      <c r="C16" s="441"/>
    </row>
    <row r="17" spans="1:3" ht="46.5" customHeight="1">
      <c r="A17" s="442" t="s">
        <v>1180</v>
      </c>
      <c r="B17" s="440" t="s">
        <v>1181</v>
      </c>
      <c r="C17" s="441"/>
    </row>
    <row r="18" spans="1:3" ht="15" customHeight="1">
      <c r="A18" s="439" t="s">
        <v>1182</v>
      </c>
      <c r="B18" s="440" t="s">
        <v>1183</v>
      </c>
      <c r="C18" s="441"/>
    </row>
    <row r="19" spans="1:3" ht="60" customHeight="1">
      <c r="A19" s="442" t="s">
        <v>1170</v>
      </c>
      <c r="B19" s="440" t="s">
        <v>1184</v>
      </c>
      <c r="C19" s="441"/>
    </row>
    <row r="20" spans="1:3" ht="15" customHeight="1">
      <c r="A20" s="442" t="s">
        <v>1172</v>
      </c>
      <c r="B20" s="440" t="s">
        <v>1185</v>
      </c>
      <c r="C20" s="441"/>
    </row>
    <row r="21" spans="1:3" ht="24" customHeight="1">
      <c r="A21" s="443" t="s">
        <v>1174</v>
      </c>
      <c r="B21" s="444" t="s">
        <v>1186</v>
      </c>
      <c r="C21" s="385"/>
    </row>
    <row r="22" spans="1:3" ht="57.75" customHeight="1">
      <c r="A22" s="433" t="s">
        <v>1187</v>
      </c>
      <c r="B22" s="445" t="s">
        <v>1188</v>
      </c>
      <c r="C22" s="27"/>
    </row>
    <row r="23" spans="1:3" ht="58.5" customHeight="1">
      <c r="A23" s="433" t="s">
        <v>1189</v>
      </c>
      <c r="B23" s="446" t="s">
        <v>1190</v>
      </c>
      <c r="C23" s="27"/>
    </row>
    <row r="24" spans="1:3" ht="37.5" customHeight="1">
      <c r="A24" s="1311" t="s">
        <v>1191</v>
      </c>
      <c r="B24" s="1313"/>
      <c r="C24" s="27"/>
    </row>
    <row r="25" spans="1:3" ht="53.25" customHeight="1">
      <c r="A25" s="433" t="s">
        <v>1161</v>
      </c>
      <c r="B25" s="434" t="s">
        <v>1192</v>
      </c>
      <c r="C25" s="27"/>
    </row>
    <row r="26" spans="1:3" ht="88.5" customHeight="1">
      <c r="A26" s="433" t="s">
        <v>127</v>
      </c>
      <c r="B26" s="434" t="s">
        <v>1193</v>
      </c>
      <c r="C26" s="27"/>
    </row>
    <row r="27" spans="1:3" ht="36" customHeight="1">
      <c r="A27" s="436" t="s">
        <v>130</v>
      </c>
      <c r="B27" s="447" t="s">
        <v>1194</v>
      </c>
      <c r="C27" s="438"/>
    </row>
    <row r="28" spans="1:3" ht="29.25" customHeight="1">
      <c r="A28" s="442" t="s">
        <v>1170</v>
      </c>
      <c r="B28" s="448" t="s">
        <v>1195</v>
      </c>
      <c r="C28" s="441"/>
    </row>
    <row r="29" spans="1:3" ht="15" customHeight="1">
      <c r="A29" s="442" t="s">
        <v>1172</v>
      </c>
      <c r="B29" s="448" t="s">
        <v>1196</v>
      </c>
      <c r="C29" s="441"/>
    </row>
    <row r="30" spans="1:3" ht="15" customHeight="1">
      <c r="A30" s="442" t="s">
        <v>1174</v>
      </c>
      <c r="B30" s="448" t="s">
        <v>1197</v>
      </c>
      <c r="C30" s="441"/>
    </row>
    <row r="31" spans="1:3" ht="15" customHeight="1">
      <c r="A31" s="433" t="s">
        <v>1166</v>
      </c>
      <c r="B31" s="445" t="s">
        <v>1198</v>
      </c>
      <c r="C31" s="27"/>
    </row>
    <row r="32" spans="1:3" ht="30" customHeight="1">
      <c r="A32" s="433" t="s">
        <v>1168</v>
      </c>
      <c r="B32" s="445" t="s">
        <v>1199</v>
      </c>
      <c r="C32" s="27"/>
    </row>
    <row r="33" spans="1:3" ht="26.25" customHeight="1">
      <c r="A33" s="433" t="s">
        <v>1182</v>
      </c>
      <c r="B33" s="445" t="s">
        <v>1200</v>
      </c>
      <c r="C33" s="27"/>
    </row>
    <row r="34" spans="1:3" ht="51.75" customHeight="1">
      <c r="A34" s="433" t="s">
        <v>1187</v>
      </c>
      <c r="B34" s="446" t="s">
        <v>1201</v>
      </c>
      <c r="C34" s="27"/>
    </row>
    <row r="35" spans="1:3" ht="48.75" customHeight="1">
      <c r="A35" s="433" t="s">
        <v>1189</v>
      </c>
      <c r="B35" s="446" t="s">
        <v>1202</v>
      </c>
      <c r="C35" s="27"/>
    </row>
    <row r="36" spans="1:3" ht="36.75" customHeight="1">
      <c r="A36" s="1311" t="s">
        <v>1203</v>
      </c>
      <c r="B36" s="1313"/>
      <c r="C36" s="27"/>
    </row>
    <row r="37" spans="1:3" ht="49.5" customHeight="1">
      <c r="A37" s="433" t="s">
        <v>1161</v>
      </c>
      <c r="B37" s="434" t="s">
        <v>1204</v>
      </c>
      <c r="C37" s="27"/>
    </row>
    <row r="38" spans="1:3" ht="76.5" customHeight="1">
      <c r="A38" s="433" t="s">
        <v>127</v>
      </c>
      <c r="B38" s="434" t="s">
        <v>1205</v>
      </c>
      <c r="C38" s="27"/>
    </row>
    <row r="39" spans="1:7" ht="35.25" customHeight="1">
      <c r="A39" s="436" t="s">
        <v>130</v>
      </c>
      <c r="B39" s="449" t="s">
        <v>1206</v>
      </c>
      <c r="C39" s="438"/>
      <c r="G39" s="450"/>
    </row>
    <row r="40" spans="1:3" ht="68.25" customHeight="1">
      <c r="A40" s="442" t="s">
        <v>1170</v>
      </c>
      <c r="B40" s="440" t="s">
        <v>1207</v>
      </c>
      <c r="C40" s="441"/>
    </row>
    <row r="41" spans="1:3" ht="33.75" customHeight="1">
      <c r="A41" s="442" t="s">
        <v>1172</v>
      </c>
      <c r="B41" s="440" t="s">
        <v>1208</v>
      </c>
      <c r="C41" s="441"/>
    </row>
    <row r="42" spans="1:3" ht="60" customHeight="1">
      <c r="A42" s="442" t="s">
        <v>1174</v>
      </c>
      <c r="B42" s="440" t="s">
        <v>1209</v>
      </c>
      <c r="C42" s="385"/>
    </row>
    <row r="43" spans="1:3" ht="15" customHeight="1">
      <c r="A43" s="433" t="s">
        <v>1166</v>
      </c>
      <c r="B43" s="434" t="s">
        <v>1210</v>
      </c>
      <c r="C43" s="27"/>
    </row>
    <row r="44" spans="1:3" ht="32.25" customHeight="1">
      <c r="A44" s="433" t="s">
        <v>1168</v>
      </c>
      <c r="B44" s="434" t="s">
        <v>1211</v>
      </c>
      <c r="C44" s="27"/>
    </row>
    <row r="45" spans="1:3" ht="15" customHeight="1">
      <c r="A45" s="433" t="s">
        <v>1182</v>
      </c>
      <c r="B45" s="434" t="s">
        <v>1200</v>
      </c>
      <c r="C45" s="27"/>
    </row>
    <row r="46" spans="1:3" ht="72" customHeight="1">
      <c r="A46" s="433" t="s">
        <v>1187</v>
      </c>
      <c r="B46" s="446" t="s">
        <v>1212</v>
      </c>
      <c r="C46" s="27"/>
    </row>
    <row r="47" spans="1:3" ht="64.5" customHeight="1">
      <c r="A47" s="433" t="s">
        <v>1189</v>
      </c>
      <c r="B47" s="446" t="s">
        <v>1213</v>
      </c>
      <c r="C47" s="27"/>
    </row>
    <row r="48" spans="1:3" ht="95.25" customHeight="1">
      <c r="A48" s="433" t="s">
        <v>1170</v>
      </c>
      <c r="B48" s="446" t="s">
        <v>1214</v>
      </c>
      <c r="C48" s="27"/>
    </row>
    <row r="49" spans="1:2" ht="15">
      <c r="A49" s="451"/>
      <c r="B49" s="395"/>
    </row>
    <row r="50" ht="96.75" customHeight="1"/>
  </sheetData>
  <mergeCells count="3">
    <mergeCell ref="A5:B5"/>
    <mergeCell ref="A24:B24"/>
    <mergeCell ref="A36:B36"/>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95" r:id="rId1"/>
  <headerFooter>
    <oddHeader>&amp;CEN 
Annex XXIX</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EFDB6-2554-4EDE-BD4A-F327AB0953F9}">
  <sheetPr>
    <pageSetUpPr fitToPage="1"/>
  </sheetPr>
  <dimension ref="A1:D19"/>
  <sheetViews>
    <sheetView workbookViewId="0" topLeftCell="A1"/>
  </sheetViews>
  <sheetFormatPr defaultColWidth="11.421875" defaultRowHeight="15"/>
  <cols>
    <col min="1" max="1" width="5.57421875" style="63" customWidth="1"/>
    <col min="2" max="2" width="65.00390625" style="1" customWidth="1"/>
    <col min="3" max="3" width="12.421875" style="1" customWidth="1"/>
    <col min="4" max="4" width="14.7109375" style="1" customWidth="1"/>
    <col min="5" max="16384" width="11.421875" style="1" customWidth="1"/>
  </cols>
  <sheetData>
    <row r="1" ht="26.25" customHeight="1">
      <c r="A1" s="413" t="s">
        <v>1137</v>
      </c>
    </row>
    <row r="3" spans="1:4" ht="15">
      <c r="A3" s="1314"/>
      <c r="B3" s="1315"/>
      <c r="C3" s="452" t="s">
        <v>7</v>
      </c>
      <c r="D3" s="452" t="s">
        <v>8</v>
      </c>
    </row>
    <row r="4" spans="1:4" ht="27.75" customHeight="1">
      <c r="A4" s="1316"/>
      <c r="B4" s="1317"/>
      <c r="C4" s="452" t="s">
        <v>1145</v>
      </c>
      <c r="D4" s="452" t="s">
        <v>1215</v>
      </c>
    </row>
    <row r="5" spans="1:4" ht="21.75" customHeight="1">
      <c r="A5" s="453">
        <v>1</v>
      </c>
      <c r="B5" s="454" t="s">
        <v>1216</v>
      </c>
      <c r="C5" s="455"/>
      <c r="D5" s="455"/>
    </row>
    <row r="6" spans="1:4" ht="27" customHeight="1">
      <c r="A6" s="452" t="s">
        <v>117</v>
      </c>
      <c r="B6" s="455" t="s">
        <v>1217</v>
      </c>
      <c r="C6" s="456"/>
      <c r="D6" s="455"/>
    </row>
    <row r="7" spans="1:4" ht="42.75" customHeight="1">
      <c r="A7" s="452" t="s">
        <v>118</v>
      </c>
      <c r="B7" s="457" t="s">
        <v>1218</v>
      </c>
      <c r="C7" s="456"/>
      <c r="D7" s="455"/>
    </row>
    <row r="8" spans="1:4" ht="21" customHeight="1">
      <c r="A8" s="453">
        <v>2</v>
      </c>
      <c r="B8" s="454" t="s">
        <v>1219</v>
      </c>
      <c r="C8" s="455"/>
      <c r="D8" s="455"/>
    </row>
    <row r="9" spans="1:4" ht="32.25" customHeight="1">
      <c r="A9" s="452" t="s">
        <v>117</v>
      </c>
      <c r="B9" s="455" t="s">
        <v>1220</v>
      </c>
      <c r="C9" s="456"/>
      <c r="D9" s="455"/>
    </row>
    <row r="10" spans="1:4" ht="48.75" customHeight="1">
      <c r="A10" s="452" t="s">
        <v>118</v>
      </c>
      <c r="B10" s="457" t="s">
        <v>1221</v>
      </c>
      <c r="C10" s="456"/>
      <c r="D10" s="455"/>
    </row>
    <row r="11" spans="1:4" ht="22.5" customHeight="1">
      <c r="A11" s="453">
        <v>3</v>
      </c>
      <c r="B11" s="454" t="s">
        <v>1222</v>
      </c>
      <c r="C11" s="455"/>
      <c r="D11" s="455"/>
    </row>
    <row r="12" spans="1:4" ht="53.25" customHeight="1">
      <c r="A12" s="452" t="s">
        <v>117</v>
      </c>
      <c r="B12" s="457" t="s">
        <v>1223</v>
      </c>
      <c r="C12" s="456"/>
      <c r="D12" s="455"/>
    </row>
    <row r="13" spans="1:4" ht="24" customHeight="1">
      <c r="A13" s="452" t="s">
        <v>118</v>
      </c>
      <c r="B13" s="455" t="s">
        <v>1224</v>
      </c>
      <c r="C13" s="456"/>
      <c r="D13" s="455"/>
    </row>
    <row r="14" spans="1:4" ht="26.25" customHeight="1">
      <c r="A14" s="453">
        <v>4</v>
      </c>
      <c r="B14" s="455" t="s">
        <v>1225</v>
      </c>
      <c r="C14" s="455"/>
      <c r="D14" s="455"/>
    </row>
    <row r="15" spans="1:4" ht="39.75" customHeight="1">
      <c r="A15" s="452" t="s">
        <v>117</v>
      </c>
      <c r="B15" s="457" t="s">
        <v>1226</v>
      </c>
      <c r="C15" s="456"/>
      <c r="D15" s="455"/>
    </row>
    <row r="16" spans="1:4" ht="31.5" customHeight="1">
      <c r="A16" s="452" t="s">
        <v>118</v>
      </c>
      <c r="B16" s="457" t="s">
        <v>1227</v>
      </c>
      <c r="C16" s="456"/>
      <c r="D16" s="455"/>
    </row>
    <row r="17" spans="1:4" ht="52.5" customHeight="1">
      <c r="A17" s="452" t="s">
        <v>148</v>
      </c>
      <c r="B17" s="458" t="s">
        <v>1228</v>
      </c>
      <c r="C17" s="456"/>
      <c r="D17" s="455"/>
    </row>
    <row r="18" spans="1:4" ht="15">
      <c r="A18" s="453">
        <v>5</v>
      </c>
      <c r="B18" s="455" t="s">
        <v>1229</v>
      </c>
      <c r="C18" s="455"/>
      <c r="D18" s="455"/>
    </row>
    <row r="19" spans="1:4" ht="15">
      <c r="A19" s="453">
        <v>6</v>
      </c>
      <c r="B19" s="454" t="s">
        <v>45</v>
      </c>
      <c r="C19" s="455"/>
      <c r="D19" s="455"/>
    </row>
  </sheetData>
  <mergeCells count="2">
    <mergeCell ref="A3:B3"/>
    <mergeCell ref="A4:B4"/>
  </mergeCells>
  <printOptions/>
  <pageMargins left="0.7086614173228347" right="0.7086614173228347" top="0.8661417322834646" bottom="0.7480314960629921" header="0.31496062992125984" footer="0.31496062992125984"/>
  <pageSetup fitToHeight="0" fitToWidth="1" horizontalDpi="600" verticalDpi="600" orientation="landscape" paperSize="9" r:id="rId1"/>
  <headerFooter>
    <oddHeader>&amp;CEN
Annex XXIX</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E6DE-EC28-458A-B8FD-A956EF6F53F9}">
  <sheetPr>
    <pageSetUpPr fitToPage="1"/>
  </sheetPr>
  <dimension ref="A1:I17"/>
  <sheetViews>
    <sheetView workbookViewId="0" topLeftCell="A1"/>
  </sheetViews>
  <sheetFormatPr defaultColWidth="11.421875" defaultRowHeight="15"/>
  <cols>
    <col min="1" max="1" width="3.57421875" style="1" customWidth="1"/>
    <col min="2" max="2" width="50.140625" style="1" customWidth="1"/>
    <col min="3" max="5" width="11.421875" style="1" customWidth="1"/>
    <col min="6" max="6" width="15.28125" style="1" customWidth="1"/>
    <col min="7" max="16384" width="11.421875" style="1" customWidth="1"/>
  </cols>
  <sheetData>
    <row r="1" spans="1:6" ht="15.75" customHeight="1">
      <c r="A1" s="413" t="s">
        <v>1230</v>
      </c>
      <c r="C1" s="459"/>
      <c r="D1" s="459"/>
      <c r="E1" s="459"/>
      <c r="F1" s="459"/>
    </row>
    <row r="2" spans="1:6" ht="15.75" customHeight="1">
      <c r="A2" s="459"/>
      <c r="B2" s="459"/>
      <c r="C2" s="459"/>
      <c r="D2" s="459"/>
      <c r="E2" s="459"/>
      <c r="F2" s="459"/>
    </row>
    <row r="4" spans="1:9" ht="15">
      <c r="A4" s="1318"/>
      <c r="B4" s="1319"/>
      <c r="C4" s="460" t="s">
        <v>7</v>
      </c>
      <c r="D4" s="460" t="s">
        <v>8</v>
      </c>
      <c r="E4" s="460" t="s">
        <v>9</v>
      </c>
      <c r="F4" s="460" t="s">
        <v>46</v>
      </c>
      <c r="G4" s="452" t="s">
        <v>47</v>
      </c>
      <c r="H4" s="460" t="s">
        <v>156</v>
      </c>
      <c r="I4" s="460" t="s">
        <v>157</v>
      </c>
    </row>
    <row r="5" spans="1:9" ht="51">
      <c r="A5" s="1320"/>
      <c r="B5" s="1321"/>
      <c r="C5" s="460" t="s">
        <v>1231</v>
      </c>
      <c r="D5" s="460" t="s">
        <v>1232</v>
      </c>
      <c r="E5" s="460" t="s">
        <v>1233</v>
      </c>
      <c r="F5" s="460" t="s">
        <v>1234</v>
      </c>
      <c r="G5" s="452" t="s">
        <v>1235</v>
      </c>
      <c r="H5" s="460" t="s">
        <v>1236</v>
      </c>
      <c r="I5" s="460" t="s">
        <v>6</v>
      </c>
    </row>
    <row r="6" spans="1:9" ht="15">
      <c r="A6" s="461">
        <v>1</v>
      </c>
      <c r="B6" s="424" t="s">
        <v>1237</v>
      </c>
      <c r="C6" s="70"/>
      <c r="D6" s="70"/>
      <c r="E6" s="70"/>
      <c r="F6" s="70"/>
      <c r="G6" s="455"/>
      <c r="H6" s="70"/>
      <c r="I6" s="70"/>
    </row>
    <row r="7" spans="1:9" ht="23.25" customHeight="1">
      <c r="A7" s="462" t="s">
        <v>1238</v>
      </c>
      <c r="B7" s="463" t="s">
        <v>1239</v>
      </c>
      <c r="C7" s="463"/>
      <c r="D7" s="463"/>
      <c r="E7" s="463"/>
      <c r="F7" s="463"/>
      <c r="G7" s="455"/>
      <c r="H7" s="463"/>
      <c r="I7" s="463"/>
    </row>
    <row r="8" spans="1:9" ht="15">
      <c r="A8" s="462" t="s">
        <v>1240</v>
      </c>
      <c r="B8" s="463" t="s">
        <v>1241</v>
      </c>
      <c r="C8" s="463"/>
      <c r="D8" s="463"/>
      <c r="E8" s="463"/>
      <c r="F8" s="463"/>
      <c r="G8" s="455"/>
      <c r="H8" s="463"/>
      <c r="I8" s="463"/>
    </row>
    <row r="9" spans="1:9" ht="15">
      <c r="A9" s="70">
        <v>2</v>
      </c>
      <c r="B9" s="70" t="s">
        <v>1242</v>
      </c>
      <c r="C9" s="70"/>
      <c r="D9" s="70"/>
      <c r="E9" s="70"/>
      <c r="F9" s="70"/>
      <c r="G9" s="455"/>
      <c r="H9" s="70"/>
      <c r="I9" s="70"/>
    </row>
    <row r="10" spans="1:9" ht="15">
      <c r="A10" s="70">
        <v>3</v>
      </c>
      <c r="B10" s="70" t="s">
        <v>1243</v>
      </c>
      <c r="C10" s="70"/>
      <c r="D10" s="70"/>
      <c r="E10" s="70"/>
      <c r="F10" s="70"/>
      <c r="G10" s="455"/>
      <c r="H10" s="70"/>
      <c r="I10" s="70"/>
    </row>
    <row r="11" spans="1:9" ht="15">
      <c r="A11" s="70">
        <v>4</v>
      </c>
      <c r="B11" s="70" t="s">
        <v>1244</v>
      </c>
      <c r="C11" s="70"/>
      <c r="D11" s="70"/>
      <c r="E11" s="70"/>
      <c r="F11" s="70"/>
      <c r="G11" s="455"/>
      <c r="H11" s="70"/>
      <c r="I11" s="70"/>
    </row>
    <row r="12" spans="1:9" ht="15">
      <c r="A12" s="71">
        <v>5</v>
      </c>
      <c r="B12" s="71" t="s">
        <v>1245</v>
      </c>
      <c r="C12" s="71"/>
      <c r="D12" s="71"/>
      <c r="E12" s="71"/>
      <c r="F12" s="71"/>
      <c r="G12" s="455"/>
      <c r="H12" s="71"/>
      <c r="I12" s="70"/>
    </row>
    <row r="13" spans="1:9" ht="15">
      <c r="A13" s="70">
        <v>6</v>
      </c>
      <c r="B13" s="70" t="s">
        <v>1246</v>
      </c>
      <c r="C13" s="70"/>
      <c r="D13" s="70"/>
      <c r="E13" s="70"/>
      <c r="F13" s="70"/>
      <c r="G13" s="455"/>
      <c r="H13" s="70"/>
      <c r="I13" s="70"/>
    </row>
    <row r="14" spans="1:9" ht="15">
      <c r="A14" s="70">
        <v>7</v>
      </c>
      <c r="B14" s="70" t="s">
        <v>1229</v>
      </c>
      <c r="C14" s="70"/>
      <c r="D14" s="70"/>
      <c r="E14" s="70"/>
      <c r="F14" s="70"/>
      <c r="G14" s="455"/>
      <c r="H14" s="70"/>
      <c r="I14" s="70"/>
    </row>
    <row r="15" spans="1:9" ht="25.5">
      <c r="A15" s="462" t="s">
        <v>1247</v>
      </c>
      <c r="B15" s="463" t="s">
        <v>1248</v>
      </c>
      <c r="C15" s="70"/>
      <c r="D15" s="70"/>
      <c r="E15" s="70"/>
      <c r="F15" s="70"/>
      <c r="G15" s="455"/>
      <c r="H15" s="70"/>
      <c r="I15" s="70"/>
    </row>
    <row r="16" spans="1:9" ht="15">
      <c r="A16" s="462" t="s">
        <v>1249</v>
      </c>
      <c r="B16" s="463" t="s">
        <v>1239</v>
      </c>
      <c r="C16" s="70"/>
      <c r="D16" s="70"/>
      <c r="E16" s="70"/>
      <c r="F16" s="70"/>
      <c r="G16" s="455"/>
      <c r="H16" s="70"/>
      <c r="I16" s="70"/>
    </row>
    <row r="17" spans="1:9" ht="15">
      <c r="A17" s="461">
        <v>8</v>
      </c>
      <c r="B17" s="424" t="s">
        <v>1250</v>
      </c>
      <c r="C17" s="70"/>
      <c r="D17" s="70"/>
      <c r="E17" s="70"/>
      <c r="F17" s="70"/>
      <c r="G17" s="455"/>
      <c r="H17" s="70"/>
      <c r="I17" s="70"/>
    </row>
  </sheetData>
  <mergeCells count="2">
    <mergeCell ref="A4:B4"/>
    <mergeCell ref="A5:B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headerFooter>
    <oddHeader>&amp;CEN
Annex XXIX</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B0E7-A083-4664-AD32-A7B6189FB080}">
  <sheetPr>
    <pageSetUpPr fitToPage="1"/>
  </sheetPr>
  <dimension ref="A1:C23"/>
  <sheetViews>
    <sheetView workbookViewId="0" topLeftCell="A1"/>
  </sheetViews>
  <sheetFormatPr defaultColWidth="11.421875" defaultRowHeight="15"/>
  <cols>
    <col min="1" max="1" width="6.8515625" style="87" customWidth="1"/>
    <col min="2" max="2" width="51.57421875" style="1" customWidth="1"/>
    <col min="3" max="3" width="21.7109375" style="1" customWidth="1"/>
    <col min="4" max="16384" width="11.421875" style="1" customWidth="1"/>
  </cols>
  <sheetData>
    <row r="1" ht="18">
      <c r="A1" s="338" t="s">
        <v>1139</v>
      </c>
    </row>
    <row r="3" spans="1:3" ht="15">
      <c r="A3" s="1320"/>
      <c r="B3" s="1321"/>
      <c r="C3" s="460" t="s">
        <v>7</v>
      </c>
    </row>
    <row r="4" spans="1:3" ht="15">
      <c r="A4" s="1322" t="s">
        <v>1251</v>
      </c>
      <c r="B4" s="1322"/>
      <c r="C4" s="1322"/>
    </row>
    <row r="5" spans="1:3" ht="15">
      <c r="A5" s="460">
        <v>1</v>
      </c>
      <c r="B5" s="70" t="s">
        <v>1252</v>
      </c>
      <c r="C5" s="70"/>
    </row>
    <row r="6" spans="1:3" ht="15">
      <c r="A6" s="460">
        <v>2</v>
      </c>
      <c r="B6" s="70" t="s">
        <v>1253</v>
      </c>
      <c r="C6" s="70"/>
    </row>
    <row r="7" spans="1:3" ht="15">
      <c r="A7" s="460">
        <v>3</v>
      </c>
      <c r="B7" s="70" t="s">
        <v>1254</v>
      </c>
      <c r="C7" s="70"/>
    </row>
    <row r="8" spans="1:3" ht="15">
      <c r="A8" s="460">
        <v>4</v>
      </c>
      <c r="B8" s="70" t="s">
        <v>1255</v>
      </c>
      <c r="C8" s="70"/>
    </row>
    <row r="9" spans="1:3" ht="15">
      <c r="A9" s="1322" t="s">
        <v>1256</v>
      </c>
      <c r="B9" s="1322"/>
      <c r="C9" s="1322"/>
    </row>
    <row r="10" spans="1:3" ht="15">
      <c r="A10" s="460">
        <v>5</v>
      </c>
      <c r="B10" s="70" t="s">
        <v>1252</v>
      </c>
      <c r="C10" s="70"/>
    </row>
    <row r="11" spans="1:3" ht="15">
      <c r="A11" s="460">
        <v>6</v>
      </c>
      <c r="B11" s="70" t="s">
        <v>1253</v>
      </c>
      <c r="C11" s="70"/>
    </row>
    <row r="12" spans="1:3" ht="15">
      <c r="A12" s="460">
        <v>7</v>
      </c>
      <c r="B12" s="70" t="s">
        <v>1254</v>
      </c>
      <c r="C12" s="70"/>
    </row>
    <row r="13" spans="1:3" ht="15">
      <c r="A13" s="460">
        <v>8</v>
      </c>
      <c r="B13" s="70" t="s">
        <v>1255</v>
      </c>
      <c r="C13" s="70"/>
    </row>
    <row r="14" spans="1:3" ht="15">
      <c r="A14" s="1322" t="s">
        <v>1257</v>
      </c>
      <c r="B14" s="1322"/>
      <c r="C14" s="1322"/>
    </row>
    <row r="15" spans="1:3" ht="15">
      <c r="A15" s="460">
        <v>9</v>
      </c>
      <c r="B15" s="70" t="s">
        <v>1252</v>
      </c>
      <c r="C15" s="70"/>
    </row>
    <row r="16" spans="1:3" ht="15">
      <c r="A16" s="460">
        <v>10</v>
      </c>
      <c r="B16" s="70" t="s">
        <v>1253</v>
      </c>
      <c r="C16" s="70"/>
    </row>
    <row r="17" spans="1:3" ht="15">
      <c r="A17" s="460">
        <v>11</v>
      </c>
      <c r="B17" s="70" t="s">
        <v>1254</v>
      </c>
      <c r="C17" s="70"/>
    </row>
    <row r="18" spans="1:3" ht="15">
      <c r="A18" s="460">
        <v>12</v>
      </c>
      <c r="B18" s="70" t="s">
        <v>1255</v>
      </c>
      <c r="C18" s="70"/>
    </row>
    <row r="19" spans="1:3" ht="15">
      <c r="A19" s="1322" t="s">
        <v>1258</v>
      </c>
      <c r="B19" s="1322"/>
      <c r="C19" s="1322"/>
    </row>
    <row r="20" spans="1:3" ht="15">
      <c r="A20" s="460">
        <v>13</v>
      </c>
      <c r="B20" s="70" t="s">
        <v>1252</v>
      </c>
      <c r="C20" s="70"/>
    </row>
    <row r="21" spans="1:3" ht="15">
      <c r="A21" s="460">
        <v>14</v>
      </c>
      <c r="B21" s="70" t="s">
        <v>1253</v>
      </c>
      <c r="C21" s="70"/>
    </row>
    <row r="22" spans="1:3" ht="15">
      <c r="A22" s="460">
        <v>15</v>
      </c>
      <c r="B22" s="70" t="s">
        <v>1254</v>
      </c>
      <c r="C22" s="70"/>
    </row>
    <row r="23" spans="1:3" ht="15">
      <c r="A23" s="460">
        <v>16</v>
      </c>
      <c r="B23" s="70" t="s">
        <v>1255</v>
      </c>
      <c r="C23" s="70"/>
    </row>
  </sheetData>
  <mergeCells count="5">
    <mergeCell ref="A3:B3"/>
    <mergeCell ref="A4:C4"/>
    <mergeCell ref="A9:C9"/>
    <mergeCell ref="A14:C14"/>
    <mergeCell ref="A19: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XXIX</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83619-DAB7-4476-8EBC-670B032EA4F4}">
  <sheetPr>
    <pageSetUpPr fitToPage="1"/>
  </sheetPr>
  <dimension ref="A1:H22"/>
  <sheetViews>
    <sheetView workbookViewId="0" topLeftCell="A1"/>
  </sheetViews>
  <sheetFormatPr defaultColWidth="11.421875" defaultRowHeight="15"/>
  <cols>
    <col min="1" max="16384" width="11.421875" style="1" customWidth="1"/>
  </cols>
  <sheetData>
    <row r="1" ht="18">
      <c r="A1" s="338" t="s">
        <v>1140</v>
      </c>
    </row>
    <row r="21" spans="1:8" ht="65.25" customHeight="1">
      <c r="A21" s="1323" t="s">
        <v>1259</v>
      </c>
      <c r="B21" s="1323"/>
      <c r="C21" s="1323"/>
      <c r="D21" s="1323"/>
      <c r="E21" s="1323"/>
      <c r="F21" s="1323"/>
      <c r="G21" s="1323"/>
      <c r="H21" s="1323"/>
    </row>
    <row r="22" spans="1:8" ht="37.5" customHeight="1">
      <c r="A22" s="1324" t="s">
        <v>1260</v>
      </c>
      <c r="B22" s="1324"/>
      <c r="C22" s="1324"/>
      <c r="D22" s="1324"/>
      <c r="E22" s="1324"/>
      <c r="F22" s="1324"/>
      <c r="G22" s="1324"/>
      <c r="H22" s="1324"/>
    </row>
  </sheetData>
  <mergeCells count="2">
    <mergeCell ref="A21:H21"/>
    <mergeCell ref="A22:H22"/>
  </mergeCells>
  <printOptions/>
  <pageMargins left="0.7086614173228347" right="0.7086614173228347" top="0.8267716535433072" bottom="0.7480314960629921" header="0.31496062992125984" footer="0.31496062992125984"/>
  <pageSetup fitToHeight="1" fitToWidth="1" horizontalDpi="600" verticalDpi="600" orientation="landscape" paperSize="9" r:id="rId2"/>
  <headerFooter>
    <oddHeader>&amp;CEN
Annex XXIX</oddHeader>
    <oddFooter>&amp;C&amp;P</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D5740-10D3-4FCB-AF72-15AEB4F221A7}">
  <dimension ref="A2:H15"/>
  <sheetViews>
    <sheetView workbookViewId="0" topLeftCell="A7"/>
  </sheetViews>
  <sheetFormatPr defaultColWidth="9.140625" defaultRowHeight="15"/>
  <cols>
    <col min="1" max="1" width="26.00390625" style="1" bestFit="1" customWidth="1"/>
    <col min="2" max="2" width="38.00390625" style="1" customWidth="1"/>
    <col min="3" max="3" width="62.7109375" style="1" customWidth="1"/>
    <col min="4" max="5" width="22.28125" style="1" customWidth="1"/>
    <col min="6" max="6" width="9.140625" style="1" customWidth="1"/>
    <col min="7" max="7" width="13.140625" style="63" customWidth="1"/>
    <col min="8" max="8" width="52.421875" style="1" customWidth="1"/>
    <col min="9" max="16384" width="9.140625" style="1" customWidth="1"/>
  </cols>
  <sheetData>
    <row r="1" ht="15" customHeight="1" hidden="1"/>
    <row r="2" ht="15" customHeight="1" hidden="1">
      <c r="H2" s="407"/>
    </row>
    <row r="3" spans="1:8" ht="31.5" customHeight="1" hidden="1">
      <c r="A3" s="1325" t="s">
        <v>1438</v>
      </c>
      <c r="B3" s="539" t="s">
        <v>1439</v>
      </c>
      <c r="C3" s="540"/>
      <c r="D3" s="540"/>
      <c r="E3" s="540"/>
      <c r="F3" s="541"/>
      <c r="H3" s="339"/>
    </row>
    <row r="4" spans="1:6" ht="32.25" customHeight="1" hidden="1">
      <c r="A4" s="1326"/>
      <c r="B4" s="542" t="s">
        <v>1440</v>
      </c>
      <c r="C4" s="543"/>
      <c r="D4" s="543"/>
      <c r="E4" s="543"/>
      <c r="F4" s="544"/>
    </row>
    <row r="5" spans="1:6" ht="25.5" customHeight="1" hidden="1">
      <c r="A5" s="1327"/>
      <c r="B5" s="539" t="s">
        <v>1441</v>
      </c>
      <c r="C5" s="540"/>
      <c r="D5" s="540"/>
      <c r="E5" s="540"/>
      <c r="F5" s="541"/>
    </row>
    <row r="6" spans="1:6" ht="15" customHeight="1" hidden="1">
      <c r="A6" s="545"/>
      <c r="B6" s="317"/>
      <c r="C6" s="317"/>
      <c r="D6" s="317"/>
      <c r="E6" s="317"/>
      <c r="F6" s="317"/>
    </row>
    <row r="7" ht="18.75">
      <c r="A7" s="43" t="s">
        <v>1436</v>
      </c>
    </row>
    <row r="8" ht="15">
      <c r="A8" s="1" t="s">
        <v>121</v>
      </c>
    </row>
    <row r="11" spans="1:7" ht="15">
      <c r="A11" s="15" t="s">
        <v>122</v>
      </c>
      <c r="B11" s="15" t="s">
        <v>114</v>
      </c>
      <c r="C11" s="44" t="s">
        <v>123</v>
      </c>
      <c r="F11" s="63"/>
      <c r="G11" s="1"/>
    </row>
    <row r="12" spans="1:7" ht="15" customHeight="1">
      <c r="A12" s="546" t="s">
        <v>1442</v>
      </c>
      <c r="B12" s="547" t="s">
        <v>117</v>
      </c>
      <c r="C12" s="548" t="s">
        <v>1443</v>
      </c>
      <c r="F12" s="63"/>
      <c r="G12" s="1"/>
    </row>
    <row r="13" spans="1:7" ht="38.25" customHeight="1">
      <c r="A13" s="549" t="s">
        <v>1444</v>
      </c>
      <c r="B13" s="547" t="s">
        <v>118</v>
      </c>
      <c r="C13" s="548" t="s">
        <v>1445</v>
      </c>
      <c r="F13" s="63"/>
      <c r="G13" s="1"/>
    </row>
    <row r="14" spans="1:7" ht="27" customHeight="1">
      <c r="A14" s="549" t="s">
        <v>1444</v>
      </c>
      <c r="B14" s="42" t="s">
        <v>130</v>
      </c>
      <c r="C14" s="548" t="s">
        <v>1446</v>
      </c>
      <c r="F14" s="63"/>
      <c r="G14" s="1"/>
    </row>
    <row r="15" spans="1:7" ht="29.25" customHeight="1">
      <c r="A15" s="549" t="s">
        <v>1447</v>
      </c>
      <c r="B15" s="42" t="s">
        <v>133</v>
      </c>
      <c r="C15" s="548" t="s">
        <v>1448</v>
      </c>
      <c r="F15" s="63"/>
      <c r="G15" s="1"/>
    </row>
  </sheetData>
  <mergeCells count="1">
    <mergeCell ref="A3:A5"/>
  </mergeCells>
  <printOptions/>
  <pageMargins left="0.7086614173228347" right="0.7086614173228347" top="0.7480314960629921" bottom="0.7480314960629921" header="0.31496062992125984" footer="0.31496062992125984"/>
  <pageSetup horizontalDpi="1200" verticalDpi="1200" orientation="landscape" paperSize="9" r:id="rId1"/>
  <headerFooter>
    <oddHeader>&amp;CEN
Annex XXXI</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EE7E4-45F3-4738-9625-55CA2383A8A3}">
  <dimension ref="A2:M18"/>
  <sheetViews>
    <sheetView workbookViewId="0" topLeftCell="A7">
      <selection activeCell="I16" sqref="I16:I17"/>
    </sheetView>
  </sheetViews>
  <sheetFormatPr defaultColWidth="9.140625" defaultRowHeight="15"/>
  <cols>
    <col min="1" max="1" width="11.28125" style="1" customWidth="1"/>
    <col min="2" max="2" width="43.7109375" style="1" customWidth="1"/>
    <col min="3" max="5" width="22.28125" style="1" customWidth="1"/>
    <col min="6" max="8" width="22.28125" style="1" hidden="1" customWidth="1"/>
    <col min="9" max="10" width="22.28125" style="1" customWidth="1"/>
    <col min="11" max="11" width="9.140625" style="1" customWidth="1"/>
    <col min="12" max="12" width="13.140625" style="63" customWidth="1"/>
    <col min="13" max="13" width="52.421875" style="1" customWidth="1"/>
    <col min="14" max="16384" width="9.140625" style="1" customWidth="1"/>
  </cols>
  <sheetData>
    <row r="1" ht="15" hidden="1"/>
    <row r="2" ht="15" hidden="1">
      <c r="M2" s="407"/>
    </row>
    <row r="3" spans="1:13" ht="31.5" customHeight="1" hidden="1">
      <c r="A3" s="1278" t="s">
        <v>1438</v>
      </c>
      <c r="B3" s="1329" t="s">
        <v>1439</v>
      </c>
      <c r="C3" s="1330"/>
      <c r="D3" s="1330"/>
      <c r="E3" s="1330"/>
      <c r="F3" s="1330"/>
      <c r="G3" s="1330"/>
      <c r="H3" s="1330"/>
      <c r="I3" s="1330"/>
      <c r="J3" s="1330"/>
      <c r="K3" s="1331"/>
      <c r="M3" s="339"/>
    </row>
    <row r="4" spans="1:11" ht="32.25" customHeight="1" hidden="1">
      <c r="A4" s="1328"/>
      <c r="B4" s="1332" t="s">
        <v>1440</v>
      </c>
      <c r="C4" s="1333"/>
      <c r="D4" s="1333"/>
      <c r="E4" s="1333"/>
      <c r="F4" s="1333"/>
      <c r="G4" s="1333"/>
      <c r="H4" s="1333"/>
      <c r="I4" s="1333"/>
      <c r="J4" s="1333"/>
      <c r="K4" s="1334"/>
    </row>
    <row r="5" spans="1:11" ht="25.5" customHeight="1" hidden="1">
      <c r="A5" s="1279"/>
      <c r="B5" s="1329" t="s">
        <v>1441</v>
      </c>
      <c r="C5" s="1330"/>
      <c r="D5" s="1330"/>
      <c r="E5" s="1330"/>
      <c r="F5" s="1330"/>
      <c r="G5" s="1330"/>
      <c r="H5" s="1330"/>
      <c r="I5" s="1330"/>
      <c r="J5" s="1330"/>
      <c r="K5" s="1331"/>
    </row>
    <row r="6" spans="1:11" ht="15" hidden="1">
      <c r="A6" s="545"/>
      <c r="B6" s="317"/>
      <c r="C6" s="317"/>
      <c r="D6" s="317"/>
      <c r="E6" s="317"/>
      <c r="F6" s="317"/>
      <c r="G6" s="317"/>
      <c r="H6" s="317"/>
      <c r="I6" s="317"/>
      <c r="J6" s="317"/>
      <c r="K6" s="317"/>
    </row>
    <row r="7" spans="1:3" s="551" customFormat="1" ht="18.75">
      <c r="A7" s="550" t="s">
        <v>1449</v>
      </c>
      <c r="C7" s="552"/>
    </row>
    <row r="8" s="551" customFormat="1" ht="15"/>
    <row r="9" s="551" customFormat="1" ht="15">
      <c r="A9" s="1"/>
    </row>
    <row r="10" s="551" customFormat="1" ht="15">
      <c r="A10" s="1"/>
    </row>
    <row r="11" spans="1:10" ht="13.5" customHeight="1">
      <c r="A11" s="1335" t="s">
        <v>1450</v>
      </c>
      <c r="B11" s="1335"/>
      <c r="C11" s="553" t="s">
        <v>7</v>
      </c>
      <c r="D11" s="553" t="s">
        <v>8</v>
      </c>
      <c r="E11" s="553" t="s">
        <v>9</v>
      </c>
      <c r="F11" s="553" t="s">
        <v>810</v>
      </c>
      <c r="G11" s="553" t="s">
        <v>812</v>
      </c>
      <c r="H11" s="553"/>
      <c r="I11" s="553" t="s">
        <v>46</v>
      </c>
      <c r="J11" s="554" t="s">
        <v>47</v>
      </c>
    </row>
    <row r="12" spans="1:10" ht="15" customHeight="1">
      <c r="A12" s="1335"/>
      <c r="B12" s="1335"/>
      <c r="C12" s="1335" t="s">
        <v>1451</v>
      </c>
      <c r="D12" s="1335"/>
      <c r="E12" s="1335"/>
      <c r="F12" s="555" t="s">
        <v>691</v>
      </c>
      <c r="G12" s="555" t="s">
        <v>1452</v>
      </c>
      <c r="H12" s="555"/>
      <c r="I12" s="1010" t="s">
        <v>1215</v>
      </c>
      <c r="J12" s="1010" t="s">
        <v>1453</v>
      </c>
    </row>
    <row r="13" spans="1:10" ht="15">
      <c r="A13" s="1335"/>
      <c r="B13" s="1335"/>
      <c r="C13" s="555" t="s">
        <v>1454</v>
      </c>
      <c r="D13" s="555" t="s">
        <v>1455</v>
      </c>
      <c r="E13" s="555" t="s">
        <v>1456</v>
      </c>
      <c r="F13" s="555" t="s">
        <v>1457</v>
      </c>
      <c r="G13" s="555"/>
      <c r="H13" s="555"/>
      <c r="I13" s="1010"/>
      <c r="J13" s="1010"/>
    </row>
    <row r="14" spans="1:10" ht="38.25" customHeight="1">
      <c r="A14" s="555">
        <v>1</v>
      </c>
      <c r="B14" s="556" t="s">
        <v>1458</v>
      </c>
      <c r="C14" s="673">
        <v>3049812623.01874</v>
      </c>
      <c r="D14" s="673">
        <v>139302948</v>
      </c>
      <c r="E14" s="673">
        <v>172222743</v>
      </c>
      <c r="F14" s="673"/>
      <c r="G14" s="673"/>
      <c r="H14" s="673"/>
      <c r="I14" s="673">
        <v>20754990.35</v>
      </c>
      <c r="J14" s="673">
        <v>259437379.375</v>
      </c>
    </row>
    <row r="15" spans="1:10" ht="30">
      <c r="A15" s="555">
        <v>2</v>
      </c>
      <c r="B15" s="557" t="s">
        <v>1459</v>
      </c>
      <c r="C15" s="555"/>
      <c r="D15" s="555"/>
      <c r="E15" s="555"/>
      <c r="F15" s="555"/>
      <c r="G15" s="555"/>
      <c r="H15" s="555"/>
      <c r="I15" s="555"/>
      <c r="J15" s="555"/>
    </row>
    <row r="16" spans="1:10" ht="38.25" customHeight="1">
      <c r="A16" s="555">
        <v>3</v>
      </c>
      <c r="B16" s="558" t="s">
        <v>1460</v>
      </c>
      <c r="C16" s="555"/>
      <c r="D16" s="555"/>
      <c r="E16" s="555"/>
      <c r="F16" s="555"/>
      <c r="G16" s="555"/>
      <c r="H16" s="555"/>
      <c r="I16" s="559"/>
      <c r="J16" s="560"/>
    </row>
    <row r="17" spans="1:10" ht="38.25" customHeight="1">
      <c r="A17" s="555">
        <v>4</v>
      </c>
      <c r="B17" s="558" t="s">
        <v>1461</v>
      </c>
      <c r="C17" s="555"/>
      <c r="D17" s="555"/>
      <c r="E17" s="555"/>
      <c r="F17" s="561"/>
      <c r="G17" s="562"/>
      <c r="H17" s="562"/>
      <c r="I17" s="559"/>
      <c r="J17" s="563"/>
    </row>
    <row r="18" spans="1:10" ht="38.25" customHeight="1">
      <c r="A18" s="564">
        <v>5</v>
      </c>
      <c r="B18" s="556" t="s">
        <v>1462</v>
      </c>
      <c r="C18" s="555"/>
      <c r="D18" s="555"/>
      <c r="E18" s="555"/>
      <c r="F18" s="562"/>
      <c r="G18" s="562"/>
      <c r="H18" s="562"/>
      <c r="I18" s="555"/>
      <c r="J18" s="555"/>
    </row>
  </sheetData>
  <mergeCells count="8">
    <mergeCell ref="A3:A5"/>
    <mergeCell ref="B3:K3"/>
    <mergeCell ref="B4:K4"/>
    <mergeCell ref="B5:K5"/>
    <mergeCell ref="A11:B13"/>
    <mergeCell ref="C12:E12"/>
    <mergeCell ref="I12:I13"/>
    <mergeCell ref="J12:J13"/>
  </mergeCells>
  <printOptions/>
  <pageMargins left="0.7086614173228347" right="0.7086614173228347" top="0.7480314960629921" bottom="0.7480314960629921" header="0.31496062992125984" footer="0.31496062992125984"/>
  <pageSetup horizontalDpi="1200" verticalDpi="1200" orientation="landscape" paperSize="9" scale="75" r:id="rId1"/>
  <headerFooter>
    <oddHeader>&amp;CEN
Annex XXXI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9C18-D927-46BB-9CD9-46D1D081CEA6}">
  <sheetPr>
    <pageSetUpPr fitToPage="1"/>
  </sheetPr>
  <dimension ref="A2:C11"/>
  <sheetViews>
    <sheetView workbookViewId="0" topLeftCell="A1"/>
  </sheetViews>
  <sheetFormatPr defaultColWidth="9.140625" defaultRowHeight="15"/>
  <cols>
    <col min="1" max="1" width="20.8515625" style="1" customWidth="1"/>
    <col min="2" max="2" width="12.28125" style="1" bestFit="1" customWidth="1"/>
    <col min="3" max="3" width="87.421875" style="1" customWidth="1"/>
    <col min="4" max="16384" width="9.140625" style="1" customWidth="1"/>
  </cols>
  <sheetData>
    <row r="2" ht="18.75">
      <c r="A2" s="43" t="s">
        <v>120</v>
      </c>
    </row>
    <row r="3" ht="15">
      <c r="A3" s="1" t="s">
        <v>121</v>
      </c>
    </row>
    <row r="6" spans="1:3" ht="15">
      <c r="A6" s="15" t="s">
        <v>122</v>
      </c>
      <c r="B6" s="45" t="s">
        <v>114</v>
      </c>
      <c r="C6" s="44" t="s">
        <v>115</v>
      </c>
    </row>
    <row r="7" spans="1:3" ht="30">
      <c r="A7" s="15" t="s">
        <v>143</v>
      </c>
      <c r="B7" s="15" t="s">
        <v>117</v>
      </c>
      <c r="C7" s="44" t="s">
        <v>144</v>
      </c>
    </row>
    <row r="8" spans="1:3" ht="30">
      <c r="A8" s="15" t="s">
        <v>145</v>
      </c>
      <c r="B8" s="15" t="s">
        <v>118</v>
      </c>
      <c r="C8" s="44" t="s">
        <v>146</v>
      </c>
    </row>
    <row r="9" spans="1:3" ht="30">
      <c r="A9" s="15" t="s">
        <v>147</v>
      </c>
      <c r="B9" s="15" t="s">
        <v>148</v>
      </c>
      <c r="C9" s="44" t="s">
        <v>149</v>
      </c>
    </row>
    <row r="10" spans="1:3" ht="30">
      <c r="A10" s="15" t="s">
        <v>150</v>
      </c>
      <c r="B10" s="15" t="s">
        <v>133</v>
      </c>
      <c r="C10" s="44" t="s">
        <v>151</v>
      </c>
    </row>
    <row r="11" spans="1:3" ht="30">
      <c r="A11" s="15" t="s">
        <v>152</v>
      </c>
      <c r="B11" s="15" t="s">
        <v>135</v>
      </c>
      <c r="C11" s="44" t="s">
        <v>153</v>
      </c>
    </row>
  </sheetData>
  <conditionalFormatting sqref="C7:C11">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&amp;CEN
Annex III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E8C5-2DE4-41E9-94C4-A0ADB3DF601C}">
  <sheetPr>
    <pageSetUpPr fitToPage="1"/>
  </sheetPr>
  <dimension ref="B2:S4"/>
  <sheetViews>
    <sheetView workbookViewId="0" topLeftCell="A1">
      <selection activeCell="O15" sqref="O15"/>
    </sheetView>
  </sheetViews>
  <sheetFormatPr defaultColWidth="9.140625" defaultRowHeight="15"/>
  <cols>
    <col min="1" max="18" width="9.140625" style="1" customWidth="1"/>
    <col min="19" max="19" width="14.00390625" style="1" customWidth="1"/>
    <col min="20" max="16384" width="9.140625" style="1" customWidth="1"/>
  </cols>
  <sheetData>
    <row r="2" spans="2:19" ht="15">
      <c r="B2" s="565" t="s">
        <v>1767</v>
      </c>
      <c r="C2" s="566"/>
      <c r="D2" s="566"/>
      <c r="E2" s="566"/>
      <c r="F2" s="566"/>
      <c r="G2" s="566"/>
      <c r="H2" s="566"/>
      <c r="I2" s="566"/>
      <c r="J2" s="566"/>
      <c r="K2" s="566"/>
      <c r="L2" s="566"/>
      <c r="M2" s="566"/>
      <c r="N2" s="566"/>
      <c r="O2" s="566"/>
      <c r="P2" s="566"/>
      <c r="Q2" s="566"/>
      <c r="R2" s="566"/>
      <c r="S2" s="566"/>
    </row>
    <row r="3" spans="2:19" ht="15">
      <c r="B3" s="3"/>
      <c r="C3" s="3"/>
      <c r="D3" s="3"/>
      <c r="E3" s="3"/>
      <c r="F3" s="3"/>
      <c r="G3" s="3"/>
      <c r="H3" s="3"/>
      <c r="I3" s="3"/>
      <c r="J3" s="3"/>
      <c r="K3" s="3"/>
      <c r="L3" s="3"/>
      <c r="M3" s="3"/>
      <c r="N3" s="3"/>
      <c r="O3" s="3"/>
      <c r="P3" s="3"/>
      <c r="Q3" s="3"/>
      <c r="R3" s="3"/>
      <c r="S3" s="3"/>
    </row>
    <row r="4" ht="15">
      <c r="B4" s="1" t="s">
        <v>2053</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headerFooter>
    <oddHeader>&amp;CEN
Annex XXXIII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4C88-8E23-48C1-994D-D147FC679D05}">
  <sheetPr>
    <pageSetUpPr fitToPage="1"/>
  </sheetPr>
  <dimension ref="B2:S33"/>
  <sheetViews>
    <sheetView workbookViewId="0" topLeftCell="A1">
      <selection activeCell="C36" sqref="C36"/>
    </sheetView>
  </sheetViews>
  <sheetFormatPr defaultColWidth="9.140625" defaultRowHeight="15"/>
  <cols>
    <col min="1" max="18" width="9.140625" style="1" customWidth="1"/>
    <col min="19" max="19" width="14.00390625" style="1" customWidth="1"/>
    <col min="20" max="16384" width="9.140625" style="1" customWidth="1"/>
  </cols>
  <sheetData>
    <row r="2" spans="2:19" ht="15">
      <c r="B2" s="565" t="s">
        <v>1463</v>
      </c>
      <c r="C2" s="566"/>
      <c r="D2" s="566"/>
      <c r="E2" s="566"/>
      <c r="F2" s="566"/>
      <c r="G2" s="566"/>
      <c r="H2" s="566"/>
      <c r="I2" s="566"/>
      <c r="J2" s="566"/>
      <c r="K2" s="566"/>
      <c r="L2" s="566"/>
      <c r="M2" s="566"/>
      <c r="N2" s="566"/>
      <c r="O2" s="566"/>
      <c r="P2" s="566"/>
      <c r="Q2" s="566"/>
      <c r="R2" s="566"/>
      <c r="S2" s="566"/>
    </row>
    <row r="3" spans="2:19" ht="15">
      <c r="B3" s="3"/>
      <c r="C3" s="3"/>
      <c r="D3" s="3"/>
      <c r="E3" s="3"/>
      <c r="F3" s="3"/>
      <c r="G3" s="3"/>
      <c r="H3" s="3"/>
      <c r="I3" s="3"/>
      <c r="J3" s="3"/>
      <c r="K3" s="3"/>
      <c r="L3" s="3"/>
      <c r="M3" s="3"/>
      <c r="N3" s="3"/>
      <c r="O3" s="3"/>
      <c r="P3" s="3"/>
      <c r="Q3" s="3"/>
      <c r="R3" s="3"/>
      <c r="S3" s="3"/>
    </row>
    <row r="4" spans="2:19" ht="15">
      <c r="B4" s="3" t="s">
        <v>1469</v>
      </c>
      <c r="C4" s="3"/>
      <c r="D4" s="3"/>
      <c r="E4" s="3"/>
      <c r="F4" s="3"/>
      <c r="G4" s="3"/>
      <c r="H4" s="3"/>
      <c r="I4" s="3"/>
      <c r="J4" s="3"/>
      <c r="K4" s="3"/>
      <c r="L4" s="3"/>
      <c r="M4" s="3"/>
      <c r="N4" s="3"/>
      <c r="O4" s="3"/>
      <c r="P4" s="3"/>
      <c r="Q4" s="3"/>
      <c r="R4" s="3"/>
      <c r="S4" s="3"/>
    </row>
    <row r="5" spans="2:19" ht="15">
      <c r="B5" s="567" t="s">
        <v>781</v>
      </c>
      <c r="C5" s="567"/>
      <c r="D5" s="567"/>
      <c r="E5" s="567"/>
      <c r="F5" s="567"/>
      <c r="G5" s="567"/>
      <c r="H5" s="567"/>
      <c r="I5" s="567"/>
      <c r="J5" s="567"/>
      <c r="K5" s="567"/>
      <c r="L5" s="567"/>
      <c r="M5" s="567"/>
      <c r="N5" s="567"/>
      <c r="O5" s="567"/>
      <c r="P5" s="567"/>
      <c r="Q5" s="567"/>
      <c r="R5" s="567"/>
      <c r="S5" s="567"/>
    </row>
    <row r="6" spans="2:19" ht="15">
      <c r="B6" s="1342" t="s">
        <v>117</v>
      </c>
      <c r="C6" s="1347" t="s">
        <v>1470</v>
      </c>
      <c r="D6" s="1347"/>
      <c r="E6" s="1347"/>
      <c r="F6" s="1347"/>
      <c r="G6" s="1347"/>
      <c r="H6" s="1347"/>
      <c r="I6" s="1347"/>
      <c r="J6" s="1347"/>
      <c r="K6" s="1347"/>
      <c r="L6" s="1347"/>
      <c r="M6" s="1347"/>
      <c r="N6" s="1347"/>
      <c r="O6" s="1347"/>
      <c r="P6" s="1347"/>
      <c r="Q6" s="1347"/>
      <c r="R6" s="1347"/>
      <c r="S6" s="1347"/>
    </row>
    <row r="7" spans="2:19" ht="15">
      <c r="B7" s="1342"/>
      <c r="C7" s="568" t="s">
        <v>1471</v>
      </c>
      <c r="D7" s="1344" t="s">
        <v>1472</v>
      </c>
      <c r="E7" s="1344"/>
      <c r="F7" s="1344"/>
      <c r="G7" s="1344"/>
      <c r="H7" s="1344"/>
      <c r="I7" s="1344"/>
      <c r="J7" s="1344"/>
      <c r="K7" s="1344"/>
      <c r="L7" s="1344"/>
      <c r="M7" s="1344"/>
      <c r="N7" s="1344"/>
      <c r="O7" s="1344"/>
      <c r="P7" s="1344"/>
      <c r="Q7" s="1344"/>
      <c r="R7" s="1344"/>
      <c r="S7" s="1344"/>
    </row>
    <row r="8" spans="2:19" ht="15">
      <c r="B8" s="1342"/>
      <c r="C8" s="568" t="s">
        <v>1471</v>
      </c>
      <c r="D8" s="1347" t="s">
        <v>1473</v>
      </c>
      <c r="E8" s="1347"/>
      <c r="F8" s="1347"/>
      <c r="G8" s="1347"/>
      <c r="H8" s="1347"/>
      <c r="I8" s="1347"/>
      <c r="J8" s="1347"/>
      <c r="K8" s="1347"/>
      <c r="L8" s="1347"/>
      <c r="M8" s="1347"/>
      <c r="N8" s="1347"/>
      <c r="O8" s="1347"/>
      <c r="P8" s="1347"/>
      <c r="Q8" s="1347"/>
      <c r="R8" s="1347"/>
      <c r="S8" s="1347"/>
    </row>
    <row r="9" spans="2:19" ht="15">
      <c r="B9" s="1342"/>
      <c r="C9" s="568" t="s">
        <v>1471</v>
      </c>
      <c r="D9" s="1344" t="s">
        <v>1474</v>
      </c>
      <c r="E9" s="1344"/>
      <c r="F9" s="1344"/>
      <c r="G9" s="1344"/>
      <c r="H9" s="1344"/>
      <c r="I9" s="1344"/>
      <c r="J9" s="1344"/>
      <c r="K9" s="1344"/>
      <c r="L9" s="1344"/>
      <c r="M9" s="1344"/>
      <c r="N9" s="1344"/>
      <c r="O9" s="1344"/>
      <c r="P9" s="1344"/>
      <c r="Q9" s="1344"/>
      <c r="R9" s="1344"/>
      <c r="S9" s="1344"/>
    </row>
    <row r="10" spans="2:19" ht="15">
      <c r="B10" s="1342"/>
      <c r="C10" s="568" t="s">
        <v>1471</v>
      </c>
      <c r="D10" s="1347" t="s">
        <v>1475</v>
      </c>
      <c r="E10" s="1347"/>
      <c r="F10" s="1347"/>
      <c r="G10" s="1347"/>
      <c r="H10" s="1347"/>
      <c r="I10" s="1347"/>
      <c r="J10" s="1347"/>
      <c r="K10" s="1347"/>
      <c r="L10" s="1347"/>
      <c r="M10" s="1347"/>
      <c r="N10" s="1347"/>
      <c r="O10" s="1347"/>
      <c r="P10" s="1347"/>
      <c r="Q10" s="1347"/>
      <c r="R10" s="1347"/>
      <c r="S10" s="1347"/>
    </row>
    <row r="11" spans="2:19" ht="15">
      <c r="B11" s="1337" t="s">
        <v>118</v>
      </c>
      <c r="C11" s="1339" t="s">
        <v>1476</v>
      </c>
      <c r="D11" s="1339"/>
      <c r="E11" s="1339"/>
      <c r="F11" s="1339"/>
      <c r="G11" s="1339"/>
      <c r="H11" s="1339"/>
      <c r="I11" s="1339"/>
      <c r="J11" s="1339"/>
      <c r="K11" s="1339"/>
      <c r="L11" s="1339"/>
      <c r="M11" s="1339"/>
      <c r="N11" s="1339"/>
      <c r="O11" s="1339"/>
      <c r="P11" s="1339"/>
      <c r="Q11" s="1339"/>
      <c r="R11" s="1339"/>
      <c r="S11" s="1339"/>
    </row>
    <row r="12" spans="2:19" ht="15">
      <c r="B12" s="1342"/>
      <c r="C12" s="568" t="s">
        <v>1471</v>
      </c>
      <c r="D12" s="1344" t="s">
        <v>1477</v>
      </c>
      <c r="E12" s="1344"/>
      <c r="F12" s="1344"/>
      <c r="G12" s="1344"/>
      <c r="H12" s="1344"/>
      <c r="I12" s="1344"/>
      <c r="J12" s="1344"/>
      <c r="K12" s="1344"/>
      <c r="L12" s="1344"/>
      <c r="M12" s="1344"/>
      <c r="N12" s="1344"/>
      <c r="O12" s="1344"/>
      <c r="P12" s="1344"/>
      <c r="Q12" s="1344"/>
      <c r="R12" s="1344"/>
      <c r="S12" s="1344"/>
    </row>
    <row r="13" spans="2:19" ht="15">
      <c r="B13" s="1342"/>
      <c r="C13" s="568" t="s">
        <v>1471</v>
      </c>
      <c r="D13" s="1347" t="s">
        <v>1478</v>
      </c>
      <c r="E13" s="1347"/>
      <c r="F13" s="1347"/>
      <c r="G13" s="1347"/>
      <c r="H13" s="1347"/>
      <c r="I13" s="1347"/>
      <c r="J13" s="1347"/>
      <c r="K13" s="1347"/>
      <c r="L13" s="1347"/>
      <c r="M13" s="1347"/>
      <c r="N13" s="1347"/>
      <c r="O13" s="1347"/>
      <c r="P13" s="1347"/>
      <c r="Q13" s="1347"/>
      <c r="R13" s="1347"/>
      <c r="S13" s="1347"/>
    </row>
    <row r="14" spans="2:19" ht="15">
      <c r="B14" s="1342"/>
      <c r="C14" s="568" t="s">
        <v>1471</v>
      </c>
      <c r="D14" s="1344" t="s">
        <v>1479</v>
      </c>
      <c r="E14" s="1344"/>
      <c r="F14" s="1344"/>
      <c r="G14" s="1344"/>
      <c r="H14" s="1344"/>
      <c r="I14" s="1344"/>
      <c r="J14" s="1344"/>
      <c r="K14" s="1344"/>
      <c r="L14" s="1344"/>
      <c r="M14" s="1344"/>
      <c r="N14" s="1344"/>
      <c r="O14" s="1344"/>
      <c r="P14" s="1344"/>
      <c r="Q14" s="1344"/>
      <c r="R14" s="1344"/>
      <c r="S14" s="1344"/>
    </row>
    <row r="15" spans="2:19" ht="15">
      <c r="B15" s="1342"/>
      <c r="C15" s="568" t="s">
        <v>1471</v>
      </c>
      <c r="D15" s="1347" t="s">
        <v>1480</v>
      </c>
      <c r="E15" s="1347"/>
      <c r="F15" s="1347"/>
      <c r="G15" s="1347"/>
      <c r="H15" s="1347"/>
      <c r="I15" s="1347"/>
      <c r="J15" s="1347"/>
      <c r="K15" s="1347"/>
      <c r="L15" s="1347"/>
      <c r="M15" s="1347"/>
      <c r="N15" s="1347"/>
      <c r="O15" s="1347"/>
      <c r="P15" s="1347"/>
      <c r="Q15" s="1347"/>
      <c r="R15" s="1347"/>
      <c r="S15" s="1347"/>
    </row>
    <row r="16" spans="2:19" ht="15">
      <c r="B16" s="1338"/>
      <c r="C16" s="569" t="s">
        <v>1471</v>
      </c>
      <c r="D16" s="1348" t="s">
        <v>1481</v>
      </c>
      <c r="E16" s="1348"/>
      <c r="F16" s="1348"/>
      <c r="G16" s="1348"/>
      <c r="H16" s="1348"/>
      <c r="I16" s="1348"/>
      <c r="J16" s="1348"/>
      <c r="K16" s="1348"/>
      <c r="L16" s="1348"/>
      <c r="M16" s="1348"/>
      <c r="N16" s="1348"/>
      <c r="O16" s="1348"/>
      <c r="P16" s="1348"/>
      <c r="Q16" s="1348"/>
      <c r="R16" s="1348"/>
      <c r="S16" s="1348"/>
    </row>
    <row r="17" spans="2:19" ht="15">
      <c r="B17" s="570" t="s">
        <v>148</v>
      </c>
      <c r="C17" s="1345" t="s">
        <v>1482</v>
      </c>
      <c r="D17" s="1345"/>
      <c r="E17" s="1345"/>
      <c r="F17" s="1345"/>
      <c r="G17" s="1345"/>
      <c r="H17" s="1345"/>
      <c r="I17" s="1345"/>
      <c r="J17" s="1345"/>
      <c r="K17" s="1345"/>
      <c r="L17" s="1345"/>
      <c r="M17" s="1345"/>
      <c r="N17" s="1345"/>
      <c r="O17" s="1345"/>
      <c r="P17" s="1345"/>
      <c r="Q17" s="1345"/>
      <c r="R17" s="1345"/>
      <c r="S17" s="1345"/>
    </row>
    <row r="18" spans="2:19" ht="15">
      <c r="B18" s="571" t="s">
        <v>133</v>
      </c>
      <c r="C18" s="1346" t="s">
        <v>1483</v>
      </c>
      <c r="D18" s="1346"/>
      <c r="E18" s="1346"/>
      <c r="F18" s="1346"/>
      <c r="G18" s="1346"/>
      <c r="H18" s="1346"/>
      <c r="I18" s="1346"/>
      <c r="J18" s="1346"/>
      <c r="K18" s="1346"/>
      <c r="L18" s="1346"/>
      <c r="M18" s="1346"/>
      <c r="N18" s="1346"/>
      <c r="O18" s="1346"/>
      <c r="P18" s="1346"/>
      <c r="Q18" s="1346"/>
      <c r="R18" s="1346"/>
      <c r="S18" s="1346"/>
    </row>
    <row r="19" spans="2:19" ht="15">
      <c r="B19" s="1337" t="s">
        <v>135</v>
      </c>
      <c r="C19" s="1339" t="s">
        <v>1484</v>
      </c>
      <c r="D19" s="1339"/>
      <c r="E19" s="1339"/>
      <c r="F19" s="1339"/>
      <c r="G19" s="1339"/>
      <c r="H19" s="1339"/>
      <c r="I19" s="1339"/>
      <c r="J19" s="1339"/>
      <c r="K19" s="1339"/>
      <c r="L19" s="1339"/>
      <c r="M19" s="1339"/>
      <c r="N19" s="1339"/>
      <c r="O19" s="1339"/>
      <c r="P19" s="1339"/>
      <c r="Q19" s="1339"/>
      <c r="R19" s="1339"/>
      <c r="S19" s="1339"/>
    </row>
    <row r="20" spans="2:19" ht="15">
      <c r="B20" s="1342"/>
      <c r="C20" s="568" t="s">
        <v>1471</v>
      </c>
      <c r="D20" s="1347" t="s">
        <v>1485</v>
      </c>
      <c r="E20" s="1347"/>
      <c r="F20" s="1347"/>
      <c r="G20" s="1347"/>
      <c r="H20" s="1347"/>
      <c r="I20" s="1347"/>
      <c r="J20" s="1347"/>
      <c r="K20" s="1347"/>
      <c r="L20" s="1347"/>
      <c r="M20" s="1347"/>
      <c r="N20" s="1347"/>
      <c r="O20" s="1347"/>
      <c r="P20" s="1347"/>
      <c r="Q20" s="1347"/>
      <c r="R20" s="1347"/>
      <c r="S20" s="1347"/>
    </row>
    <row r="21" spans="2:19" ht="15">
      <c r="B21" s="1342"/>
      <c r="C21" s="568" t="s">
        <v>1471</v>
      </c>
      <c r="D21" s="1347" t="s">
        <v>1486</v>
      </c>
      <c r="E21" s="1347"/>
      <c r="F21" s="1347"/>
      <c r="G21" s="1347"/>
      <c r="H21" s="1347"/>
      <c r="I21" s="1347"/>
      <c r="J21" s="1347"/>
      <c r="K21" s="1347"/>
      <c r="L21" s="1347"/>
      <c r="M21" s="1347"/>
      <c r="N21" s="1347"/>
      <c r="O21" s="1347"/>
      <c r="P21" s="1347"/>
      <c r="Q21" s="1347"/>
      <c r="R21" s="1347"/>
      <c r="S21" s="1347"/>
    </row>
    <row r="22" spans="2:19" ht="15">
      <c r="B22" s="1342"/>
      <c r="C22" s="568" t="s">
        <v>1471</v>
      </c>
      <c r="D22" s="1344" t="s">
        <v>1487</v>
      </c>
      <c r="E22" s="1344"/>
      <c r="F22" s="1344"/>
      <c r="G22" s="1344"/>
      <c r="H22" s="1344"/>
      <c r="I22" s="1344"/>
      <c r="J22" s="1344"/>
      <c r="K22" s="1344"/>
      <c r="L22" s="1344"/>
      <c r="M22" s="1344"/>
      <c r="N22" s="1344"/>
      <c r="O22" s="1344"/>
      <c r="P22" s="1344"/>
      <c r="Q22" s="1344"/>
      <c r="R22" s="1344"/>
      <c r="S22" s="1344"/>
    </row>
    <row r="23" spans="2:19" ht="42" customHeight="1">
      <c r="B23" s="1338"/>
      <c r="C23" s="569" t="s">
        <v>1471</v>
      </c>
      <c r="D23" s="1340" t="s">
        <v>1488</v>
      </c>
      <c r="E23" s="1340"/>
      <c r="F23" s="1340"/>
      <c r="G23" s="1340"/>
      <c r="H23" s="1340"/>
      <c r="I23" s="1340"/>
      <c r="J23" s="1340"/>
      <c r="K23" s="1340"/>
      <c r="L23" s="1340"/>
      <c r="M23" s="1340"/>
      <c r="N23" s="1340"/>
      <c r="O23" s="1340"/>
      <c r="P23" s="1340"/>
      <c r="Q23" s="1340"/>
      <c r="R23" s="1340"/>
      <c r="S23" s="1340"/>
    </row>
    <row r="24" spans="2:19" ht="15">
      <c r="B24" s="1342" t="s">
        <v>138</v>
      </c>
      <c r="C24" s="1347" t="s">
        <v>1489</v>
      </c>
      <c r="D24" s="1347"/>
      <c r="E24" s="1347"/>
      <c r="F24" s="1347"/>
      <c r="G24" s="1347"/>
      <c r="H24" s="1347"/>
      <c r="I24" s="1347"/>
      <c r="J24" s="1347"/>
      <c r="K24" s="1347"/>
      <c r="L24" s="1347"/>
      <c r="M24" s="1347"/>
      <c r="N24" s="1347"/>
      <c r="O24" s="1347"/>
      <c r="P24" s="1347"/>
      <c r="Q24" s="1347"/>
      <c r="R24" s="1347"/>
      <c r="S24" s="1347"/>
    </row>
    <row r="25" spans="2:19" ht="15">
      <c r="B25" s="1342"/>
      <c r="C25" s="568" t="s">
        <v>1471</v>
      </c>
      <c r="D25" s="1344" t="s">
        <v>1490</v>
      </c>
      <c r="E25" s="1344"/>
      <c r="F25" s="1344"/>
      <c r="G25" s="1344"/>
      <c r="H25" s="1344"/>
      <c r="I25" s="1344"/>
      <c r="J25" s="1344"/>
      <c r="K25" s="1344"/>
      <c r="L25" s="1344"/>
      <c r="M25" s="1344"/>
      <c r="N25" s="1344"/>
      <c r="O25" s="1344"/>
      <c r="P25" s="1344"/>
      <c r="Q25" s="1344"/>
      <c r="R25" s="1344"/>
      <c r="S25" s="1344"/>
    </row>
    <row r="26" spans="2:19" ht="15">
      <c r="B26" s="1342"/>
      <c r="C26" s="568" t="s">
        <v>1471</v>
      </c>
      <c r="D26" s="1344" t="s">
        <v>1491</v>
      </c>
      <c r="E26" s="1344"/>
      <c r="F26" s="1344"/>
      <c r="G26" s="1344"/>
      <c r="H26" s="1344"/>
      <c r="I26" s="1344"/>
      <c r="J26" s="1344"/>
      <c r="K26" s="1344"/>
      <c r="L26" s="1344"/>
      <c r="M26" s="1344"/>
      <c r="N26" s="1344"/>
      <c r="O26" s="1344"/>
      <c r="P26" s="1344"/>
      <c r="Q26" s="1344"/>
      <c r="R26" s="1344"/>
      <c r="S26" s="1344"/>
    </row>
    <row r="27" spans="2:19" ht="15">
      <c r="B27" s="1342"/>
      <c r="C27" s="568" t="s">
        <v>1471</v>
      </c>
      <c r="D27" s="1348" t="s">
        <v>1492</v>
      </c>
      <c r="E27" s="1348"/>
      <c r="F27" s="1348"/>
      <c r="G27" s="1348"/>
      <c r="H27" s="1348"/>
      <c r="I27" s="1348"/>
      <c r="J27" s="1348"/>
      <c r="K27" s="1348"/>
      <c r="L27" s="1348"/>
      <c r="M27" s="1348"/>
      <c r="N27" s="1348"/>
      <c r="O27" s="1348"/>
      <c r="P27" s="1348"/>
      <c r="Q27" s="1348"/>
      <c r="R27" s="1348"/>
      <c r="S27" s="1348"/>
    </row>
    <row r="28" spans="2:19" ht="15">
      <c r="B28" s="1337" t="s">
        <v>141</v>
      </c>
      <c r="C28" s="1343" t="s">
        <v>1493</v>
      </c>
      <c r="D28" s="1343"/>
      <c r="E28" s="1343"/>
      <c r="F28" s="1343"/>
      <c r="G28" s="1343"/>
      <c r="H28" s="1343"/>
      <c r="I28" s="1343"/>
      <c r="J28" s="1343"/>
      <c r="K28" s="1343"/>
      <c r="L28" s="1343"/>
      <c r="M28" s="1343"/>
      <c r="N28" s="1343"/>
      <c r="O28" s="1343"/>
      <c r="P28" s="1343"/>
      <c r="Q28" s="1343"/>
      <c r="R28" s="1343"/>
      <c r="S28" s="1343"/>
    </row>
    <row r="29" spans="2:19" ht="15">
      <c r="B29" s="1342"/>
      <c r="C29" s="568" t="s">
        <v>1471</v>
      </c>
      <c r="D29" s="1344" t="s">
        <v>1494</v>
      </c>
      <c r="E29" s="1344"/>
      <c r="F29" s="1344"/>
      <c r="G29" s="1344"/>
      <c r="H29" s="1344"/>
      <c r="I29" s="1344"/>
      <c r="J29" s="1344"/>
      <c r="K29" s="1344"/>
      <c r="L29" s="1344"/>
      <c r="M29" s="1344"/>
      <c r="N29" s="1344"/>
      <c r="O29" s="1344"/>
      <c r="P29" s="1344"/>
      <c r="Q29" s="1344"/>
      <c r="R29" s="1344"/>
      <c r="S29" s="1344"/>
    </row>
    <row r="30" spans="2:19" ht="15">
      <c r="B30" s="570" t="s">
        <v>285</v>
      </c>
      <c r="C30" s="1336" t="s">
        <v>1495</v>
      </c>
      <c r="D30" s="1336"/>
      <c r="E30" s="1336"/>
      <c r="F30" s="1336"/>
      <c r="G30" s="1336"/>
      <c r="H30" s="1336"/>
      <c r="I30" s="1336"/>
      <c r="J30" s="1336"/>
      <c r="K30" s="1336"/>
      <c r="L30" s="1336"/>
      <c r="M30" s="1336"/>
      <c r="N30" s="1336"/>
      <c r="O30" s="1336"/>
      <c r="P30" s="1336"/>
      <c r="Q30" s="1336"/>
      <c r="R30" s="1336"/>
      <c r="S30" s="1336"/>
    </row>
    <row r="31" spans="2:19" ht="15">
      <c r="B31" s="1337" t="s">
        <v>334</v>
      </c>
      <c r="C31" s="1339" t="s">
        <v>1496</v>
      </c>
      <c r="D31" s="1339"/>
      <c r="E31" s="1339"/>
      <c r="F31" s="1339"/>
      <c r="G31" s="1339"/>
      <c r="H31" s="1339"/>
      <c r="I31" s="1339"/>
      <c r="J31" s="1339"/>
      <c r="K31" s="1339"/>
      <c r="L31" s="1339"/>
      <c r="M31" s="1339"/>
      <c r="N31" s="1339"/>
      <c r="O31" s="1339"/>
      <c r="P31" s="1339"/>
      <c r="Q31" s="1339"/>
      <c r="R31" s="1339"/>
      <c r="S31" s="1339"/>
    </row>
    <row r="32" spans="2:19" ht="15">
      <c r="B32" s="1338"/>
      <c r="C32" s="569" t="s">
        <v>1471</v>
      </c>
      <c r="D32" s="1340" t="s">
        <v>1497</v>
      </c>
      <c r="E32" s="1340"/>
      <c r="F32" s="1340"/>
      <c r="G32" s="1340"/>
      <c r="H32" s="1340"/>
      <c r="I32" s="1340"/>
      <c r="J32" s="1340"/>
      <c r="K32" s="1340"/>
      <c r="L32" s="1340"/>
      <c r="M32" s="1340"/>
      <c r="N32" s="1340"/>
      <c r="O32" s="1340"/>
      <c r="P32" s="1340"/>
      <c r="Q32" s="1340"/>
      <c r="R32" s="1340"/>
      <c r="S32" s="1340"/>
    </row>
    <row r="33" spans="2:19" ht="15">
      <c r="B33" s="570" t="s">
        <v>1498</v>
      </c>
      <c r="C33" s="1341" t="s">
        <v>1499</v>
      </c>
      <c r="D33" s="1341"/>
      <c r="E33" s="1341"/>
      <c r="F33" s="1341"/>
      <c r="G33" s="1341"/>
      <c r="H33" s="1341"/>
      <c r="I33" s="1341"/>
      <c r="J33" s="1341"/>
      <c r="K33" s="1341"/>
      <c r="L33" s="1341"/>
      <c r="M33" s="1341"/>
      <c r="N33" s="1341"/>
      <c r="O33" s="1341"/>
      <c r="P33" s="1341"/>
      <c r="Q33" s="1341"/>
      <c r="R33" s="1341"/>
      <c r="S33" s="1341"/>
    </row>
  </sheetData>
  <mergeCells count="34">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headerFooter>
    <oddHeader>&amp;CEN
Annex XXXIII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A8ECF-71E2-4E38-895F-620959F61219}">
  <sheetPr>
    <pageSetUpPr fitToPage="1"/>
  </sheetPr>
  <dimension ref="A1:I27"/>
  <sheetViews>
    <sheetView workbookViewId="0" topLeftCell="A1"/>
  </sheetViews>
  <sheetFormatPr defaultColWidth="9.140625" defaultRowHeight="15"/>
  <cols>
    <col min="1" max="1" width="9.140625" style="3" customWidth="1"/>
    <col min="2" max="2" width="9.57421875" style="3" customWidth="1"/>
    <col min="3" max="3" width="8.140625" style="3" customWidth="1"/>
    <col min="4" max="4" width="9.140625" style="3" customWidth="1"/>
    <col min="5" max="5" width="72.421875" style="3" customWidth="1"/>
    <col min="6" max="6" width="20.140625" style="3" customWidth="1"/>
    <col min="7" max="8" width="22.00390625" style="3" customWidth="1"/>
    <col min="9" max="9" width="44.421875" style="3" customWidth="1"/>
    <col min="10" max="16384" width="9.140625" style="3" customWidth="1"/>
  </cols>
  <sheetData>
    <row r="1" ht="15">
      <c r="C1" s="4" t="s">
        <v>1464</v>
      </c>
    </row>
    <row r="3" spans="6:9" ht="15">
      <c r="F3" s="402" t="s">
        <v>7</v>
      </c>
      <c r="G3" s="402" t="s">
        <v>8</v>
      </c>
      <c r="H3" s="402" t="s">
        <v>9</v>
      </c>
      <c r="I3" s="402" t="s">
        <v>46</v>
      </c>
    </row>
    <row r="4" spans="3:9" ht="30">
      <c r="C4" s="1306"/>
      <c r="D4" s="1306"/>
      <c r="E4" s="1306"/>
      <c r="F4" s="5" t="s">
        <v>1500</v>
      </c>
      <c r="G4" s="5" t="s">
        <v>1501</v>
      </c>
      <c r="H4" s="5" t="s">
        <v>1502</v>
      </c>
      <c r="I4" s="142" t="s">
        <v>1503</v>
      </c>
    </row>
    <row r="5" spans="1:9" ht="15" customHeight="1">
      <c r="A5" s="572"/>
      <c r="B5" s="402">
        <v>1</v>
      </c>
      <c r="C5" s="1349" t="s">
        <v>1504</v>
      </c>
      <c r="D5" s="1350"/>
      <c r="E5" s="169" t="s">
        <v>1505</v>
      </c>
      <c r="F5" s="169"/>
      <c r="G5" s="169"/>
      <c r="H5" s="169"/>
      <c r="I5" s="169"/>
    </row>
    <row r="6" spans="2:9" ht="15">
      <c r="B6" s="402">
        <v>2</v>
      </c>
      <c r="C6" s="1351"/>
      <c r="D6" s="988"/>
      <c r="E6" s="169" t="s">
        <v>1506</v>
      </c>
      <c r="F6" s="169"/>
      <c r="G6" s="169"/>
      <c r="H6" s="169"/>
      <c r="I6" s="169"/>
    </row>
    <row r="7" spans="2:9" ht="15">
      <c r="B7" s="402">
        <v>3</v>
      </c>
      <c r="C7" s="1351"/>
      <c r="D7" s="988"/>
      <c r="E7" s="573" t="s">
        <v>1507</v>
      </c>
      <c r="F7" s="169"/>
      <c r="G7" s="169"/>
      <c r="H7" s="169"/>
      <c r="I7" s="169"/>
    </row>
    <row r="8" spans="2:9" ht="15">
      <c r="B8" s="402">
        <v>4</v>
      </c>
      <c r="C8" s="1351"/>
      <c r="D8" s="988"/>
      <c r="E8" s="573" t="s">
        <v>1508</v>
      </c>
      <c r="F8" s="574"/>
      <c r="G8" s="574"/>
      <c r="H8" s="574"/>
      <c r="I8" s="574"/>
    </row>
    <row r="9" spans="2:9" ht="15">
      <c r="B9" s="402" t="s">
        <v>1509</v>
      </c>
      <c r="C9" s="1351"/>
      <c r="D9" s="988"/>
      <c r="E9" s="575" t="s">
        <v>1510</v>
      </c>
      <c r="F9" s="169"/>
      <c r="G9" s="169"/>
      <c r="H9" s="169"/>
      <c r="I9" s="169"/>
    </row>
    <row r="10" spans="2:9" ht="15">
      <c r="B10" s="402">
        <v>5</v>
      </c>
      <c r="C10" s="1351"/>
      <c r="D10" s="988"/>
      <c r="E10" s="575" t="s">
        <v>1511</v>
      </c>
      <c r="F10" s="169"/>
      <c r="G10" s="169"/>
      <c r="H10" s="169"/>
      <c r="I10" s="169"/>
    </row>
    <row r="11" spans="2:9" ht="15">
      <c r="B11" s="402" t="s">
        <v>1512</v>
      </c>
      <c r="C11" s="1351"/>
      <c r="D11" s="988"/>
      <c r="E11" s="573" t="s">
        <v>1513</v>
      </c>
      <c r="F11" s="169"/>
      <c r="G11" s="169"/>
      <c r="H11" s="169"/>
      <c r="I11" s="169"/>
    </row>
    <row r="12" spans="2:9" ht="15">
      <c r="B12" s="402">
        <v>6</v>
      </c>
      <c r="C12" s="1351"/>
      <c r="D12" s="988"/>
      <c r="E12" s="573" t="s">
        <v>1508</v>
      </c>
      <c r="F12" s="574"/>
      <c r="G12" s="574"/>
      <c r="H12" s="574"/>
      <c r="I12" s="574"/>
    </row>
    <row r="13" spans="2:9" ht="15">
      <c r="B13" s="402">
        <v>7</v>
      </c>
      <c r="C13" s="1351"/>
      <c r="D13" s="988"/>
      <c r="E13" s="573" t="s">
        <v>1514</v>
      </c>
      <c r="F13" s="169"/>
      <c r="G13" s="169"/>
      <c r="H13" s="169"/>
      <c r="I13" s="169"/>
    </row>
    <row r="14" spans="2:9" ht="15">
      <c r="B14" s="402">
        <v>8</v>
      </c>
      <c r="C14" s="1352"/>
      <c r="D14" s="990"/>
      <c r="E14" s="573" t="s">
        <v>1508</v>
      </c>
      <c r="F14" s="574"/>
      <c r="G14" s="574"/>
      <c r="H14" s="574"/>
      <c r="I14" s="574"/>
    </row>
    <row r="15" spans="2:9" ht="15">
      <c r="B15" s="402">
        <v>9</v>
      </c>
      <c r="C15" s="1353" t="s">
        <v>1515</v>
      </c>
      <c r="D15" s="1353"/>
      <c r="E15" s="169" t="s">
        <v>1505</v>
      </c>
      <c r="F15" s="169"/>
      <c r="G15" s="169"/>
      <c r="H15" s="169"/>
      <c r="I15" s="169"/>
    </row>
    <row r="16" spans="2:9" ht="15">
      <c r="B16" s="402">
        <v>10</v>
      </c>
      <c r="C16" s="1353"/>
      <c r="D16" s="1353"/>
      <c r="E16" s="169" t="s">
        <v>1516</v>
      </c>
      <c r="F16" s="169"/>
      <c r="G16" s="169"/>
      <c r="H16" s="169"/>
      <c r="I16" s="169"/>
    </row>
    <row r="17" spans="2:9" ht="15">
      <c r="B17" s="402">
        <v>11</v>
      </c>
      <c r="C17" s="1353"/>
      <c r="D17" s="1353"/>
      <c r="E17" s="573" t="s">
        <v>1507</v>
      </c>
      <c r="F17" s="169"/>
      <c r="G17" s="169"/>
      <c r="H17" s="169"/>
      <c r="I17" s="169"/>
    </row>
    <row r="18" spans="2:9" ht="15">
      <c r="B18" s="402">
        <v>12</v>
      </c>
      <c r="C18" s="1353"/>
      <c r="D18" s="1353"/>
      <c r="E18" s="576" t="s">
        <v>1517</v>
      </c>
      <c r="F18" s="169"/>
      <c r="G18" s="169"/>
      <c r="H18" s="169"/>
      <c r="I18" s="169"/>
    </row>
    <row r="19" spans="2:9" ht="15">
      <c r="B19" s="402" t="s">
        <v>1518</v>
      </c>
      <c r="C19" s="1353"/>
      <c r="D19" s="1353"/>
      <c r="E19" s="575" t="s">
        <v>1510</v>
      </c>
      <c r="F19" s="169"/>
      <c r="G19" s="169"/>
      <c r="H19" s="169"/>
      <c r="I19" s="169"/>
    </row>
    <row r="20" spans="2:9" ht="15">
      <c r="B20" s="402" t="s">
        <v>1519</v>
      </c>
      <c r="C20" s="1353"/>
      <c r="D20" s="1353"/>
      <c r="E20" s="576" t="s">
        <v>1517</v>
      </c>
      <c r="F20" s="169"/>
      <c r="G20" s="169"/>
      <c r="H20" s="169"/>
      <c r="I20" s="169"/>
    </row>
    <row r="21" spans="2:9" ht="15">
      <c r="B21" s="402" t="s">
        <v>1520</v>
      </c>
      <c r="C21" s="1353"/>
      <c r="D21" s="1353"/>
      <c r="E21" s="575" t="s">
        <v>1511</v>
      </c>
      <c r="F21" s="169"/>
      <c r="G21" s="169"/>
      <c r="H21" s="169"/>
      <c r="I21" s="169"/>
    </row>
    <row r="22" spans="2:9" ht="15">
      <c r="B22" s="402" t="s">
        <v>1521</v>
      </c>
      <c r="C22" s="1353"/>
      <c r="D22" s="1353"/>
      <c r="E22" s="576" t="s">
        <v>1517</v>
      </c>
      <c r="F22" s="169"/>
      <c r="G22" s="169"/>
      <c r="H22" s="169"/>
      <c r="I22" s="169"/>
    </row>
    <row r="23" spans="2:9" ht="15">
      <c r="B23" s="402" t="s">
        <v>1522</v>
      </c>
      <c r="C23" s="1353"/>
      <c r="D23" s="1353"/>
      <c r="E23" s="573" t="s">
        <v>1513</v>
      </c>
      <c r="F23" s="169"/>
      <c r="G23" s="169"/>
      <c r="H23" s="169"/>
      <c r="I23" s="169"/>
    </row>
    <row r="24" spans="2:9" ht="15">
      <c r="B24" s="402" t="s">
        <v>1523</v>
      </c>
      <c r="C24" s="1353"/>
      <c r="D24" s="1353"/>
      <c r="E24" s="576" t="s">
        <v>1517</v>
      </c>
      <c r="F24" s="169"/>
      <c r="G24" s="169"/>
      <c r="H24" s="169"/>
      <c r="I24" s="169"/>
    </row>
    <row r="25" spans="2:9" ht="15">
      <c r="B25" s="402">
        <v>15</v>
      </c>
      <c r="C25" s="1353"/>
      <c r="D25" s="1353"/>
      <c r="E25" s="573" t="s">
        <v>1514</v>
      </c>
      <c r="F25" s="169"/>
      <c r="G25" s="169"/>
      <c r="H25" s="169"/>
      <c r="I25" s="169"/>
    </row>
    <row r="26" spans="2:9" ht="15">
      <c r="B26" s="402">
        <v>16</v>
      </c>
      <c r="C26" s="1353"/>
      <c r="D26" s="1353"/>
      <c r="E26" s="576" t="s">
        <v>1517</v>
      </c>
      <c r="F26" s="169"/>
      <c r="G26" s="169"/>
      <c r="H26" s="169"/>
      <c r="I26" s="169"/>
    </row>
    <row r="27" spans="2:9" ht="15">
      <c r="B27" s="402">
        <v>17</v>
      </c>
      <c r="C27" s="1306" t="s">
        <v>1524</v>
      </c>
      <c r="D27" s="1306"/>
      <c r="E27" s="1306"/>
      <c r="F27" s="169"/>
      <c r="G27" s="169"/>
      <c r="H27" s="169"/>
      <c r="I27" s="169"/>
    </row>
  </sheetData>
  <mergeCells count="4">
    <mergeCell ref="C4:E4"/>
    <mergeCell ref="C5:D14"/>
    <mergeCell ref="C15:D26"/>
    <mergeCell ref="C27:E27"/>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0" r:id="rId1"/>
  <headerFooter>
    <oddHeader>&amp;CEN
Annex XXXIII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6BB70-4571-482A-A9C3-E1A6362619F7}">
  <sheetPr>
    <pageSetUpPr fitToPage="1"/>
  </sheetPr>
  <dimension ref="A1:G25"/>
  <sheetViews>
    <sheetView workbookViewId="0" topLeftCell="A1"/>
  </sheetViews>
  <sheetFormatPr defaultColWidth="9.140625" defaultRowHeight="15"/>
  <cols>
    <col min="1" max="1" width="5.00390625" style="3" customWidth="1"/>
    <col min="2" max="2" width="43.00390625" style="3" customWidth="1"/>
    <col min="3" max="3" width="75.28125" style="3" customWidth="1"/>
    <col min="4" max="4" width="24.421875" style="3" customWidth="1"/>
    <col min="5" max="5" width="23.28125" style="3" customWidth="1"/>
    <col min="6" max="6" width="21.00390625" style="3" customWidth="1"/>
    <col min="7" max="7" width="25.00390625" style="3" customWidth="1"/>
    <col min="8" max="8" width="25.28125" style="3" customWidth="1"/>
    <col min="9" max="9" width="23.140625" style="3" customWidth="1"/>
    <col min="10" max="10" width="29.7109375" style="3" customWidth="1"/>
    <col min="11" max="11" width="22.00390625" style="3" customWidth="1"/>
    <col min="12" max="12" width="16.421875" style="3" customWidth="1"/>
    <col min="13" max="13" width="14.8515625" style="3" customWidth="1"/>
    <col min="14" max="14" width="14.57421875" style="3" customWidth="1"/>
    <col min="15" max="15" width="31.57421875" style="3" customWidth="1"/>
    <col min="16" max="16384" width="9.140625" style="3" customWidth="1"/>
  </cols>
  <sheetData>
    <row r="1" ht="15">
      <c r="B1" s="4" t="s">
        <v>1465</v>
      </c>
    </row>
    <row r="4" spans="2:7" ht="15">
      <c r="B4" s="4"/>
      <c r="D4" s="402" t="s">
        <v>7</v>
      </c>
      <c r="E4" s="402" t="s">
        <v>8</v>
      </c>
      <c r="F4" s="402" t="s">
        <v>9</v>
      </c>
      <c r="G4" s="402" t="s">
        <v>46</v>
      </c>
    </row>
    <row r="5" spans="2:7" ht="30">
      <c r="B5" s="1361"/>
      <c r="C5" s="1362"/>
      <c r="D5" s="5" t="s">
        <v>1500</v>
      </c>
      <c r="E5" s="5" t="s">
        <v>1501</v>
      </c>
      <c r="F5" s="5" t="s">
        <v>1502</v>
      </c>
      <c r="G5" s="5" t="s">
        <v>1503</v>
      </c>
    </row>
    <row r="6" spans="1:7" ht="15">
      <c r="A6" s="402"/>
      <c r="B6" s="1358" t="s">
        <v>1525</v>
      </c>
      <c r="C6" s="1359"/>
      <c r="D6" s="1359"/>
      <c r="E6" s="1359"/>
      <c r="F6" s="1359"/>
      <c r="G6" s="1360"/>
    </row>
    <row r="7" spans="1:7" ht="15">
      <c r="A7" s="402">
        <v>1</v>
      </c>
      <c r="B7" s="1356" t="s">
        <v>1526</v>
      </c>
      <c r="C7" s="1357"/>
      <c r="D7" s="169"/>
      <c r="E7" s="169"/>
      <c r="F7" s="169"/>
      <c r="G7" s="169"/>
    </row>
    <row r="8" spans="1:7" ht="15">
      <c r="A8" s="402">
        <v>2</v>
      </c>
      <c r="B8" s="1356" t="s">
        <v>1527</v>
      </c>
      <c r="C8" s="1357"/>
      <c r="D8" s="169"/>
      <c r="E8" s="169"/>
      <c r="F8" s="169"/>
      <c r="G8" s="169"/>
    </row>
    <row r="9" spans="1:7" ht="15">
      <c r="A9" s="402">
        <v>3</v>
      </c>
      <c r="B9" s="1354" t="s">
        <v>1528</v>
      </c>
      <c r="C9" s="1355"/>
      <c r="D9" s="577"/>
      <c r="E9" s="577"/>
      <c r="F9" s="577"/>
      <c r="G9" s="578"/>
    </row>
    <row r="10" spans="1:7" ht="15">
      <c r="A10" s="402"/>
      <c r="B10" s="1358" t="s">
        <v>1529</v>
      </c>
      <c r="C10" s="1359"/>
      <c r="D10" s="1359"/>
      <c r="E10" s="1359"/>
      <c r="F10" s="1359"/>
      <c r="G10" s="1360"/>
    </row>
    <row r="11" spans="1:7" ht="15">
      <c r="A11" s="402">
        <v>4</v>
      </c>
      <c r="B11" s="1356" t="s">
        <v>1530</v>
      </c>
      <c r="C11" s="1357"/>
      <c r="D11" s="169"/>
      <c r="E11" s="169"/>
      <c r="F11" s="169"/>
      <c r="G11" s="169"/>
    </row>
    <row r="12" spans="1:7" ht="15">
      <c r="A12" s="402">
        <v>5</v>
      </c>
      <c r="B12" s="1356" t="s">
        <v>1531</v>
      </c>
      <c r="C12" s="1357"/>
      <c r="D12" s="169"/>
      <c r="E12" s="169"/>
      <c r="F12" s="169"/>
      <c r="G12" s="169"/>
    </row>
    <row r="13" spans="1:7" ht="15">
      <c r="A13" s="402"/>
      <c r="B13" s="1358" t="s">
        <v>1532</v>
      </c>
      <c r="C13" s="1359"/>
      <c r="D13" s="1359"/>
      <c r="E13" s="1359"/>
      <c r="F13" s="1359"/>
      <c r="G13" s="1360"/>
    </row>
    <row r="14" spans="1:7" ht="15">
      <c r="A14" s="402">
        <v>6</v>
      </c>
      <c r="B14" s="1356" t="s">
        <v>1533</v>
      </c>
      <c r="C14" s="1357"/>
      <c r="D14" s="169"/>
      <c r="E14" s="169"/>
      <c r="F14" s="169"/>
      <c r="G14" s="169"/>
    </row>
    <row r="15" spans="1:7" ht="15">
      <c r="A15" s="402">
        <v>7</v>
      </c>
      <c r="B15" s="1356" t="s">
        <v>1534</v>
      </c>
      <c r="C15" s="1357"/>
      <c r="D15" s="169"/>
      <c r="E15" s="169"/>
      <c r="F15" s="169"/>
      <c r="G15" s="169"/>
    </row>
    <row r="16" spans="1:7" ht="15">
      <c r="A16" s="402">
        <v>8</v>
      </c>
      <c r="B16" s="1354" t="s">
        <v>1535</v>
      </c>
      <c r="C16" s="1355"/>
      <c r="D16" s="169"/>
      <c r="E16" s="169"/>
      <c r="F16" s="169"/>
      <c r="G16" s="169"/>
    </row>
    <row r="17" spans="1:7" ht="15" customHeight="1">
      <c r="A17" s="402">
        <v>9</v>
      </c>
      <c r="B17" s="1354" t="s">
        <v>1536</v>
      </c>
      <c r="C17" s="1355"/>
      <c r="D17" s="169"/>
      <c r="E17" s="169"/>
      <c r="F17" s="169"/>
      <c r="G17" s="169"/>
    </row>
    <row r="18" spans="1:7" ht="15" customHeight="1">
      <c r="A18" s="402">
        <v>10</v>
      </c>
      <c r="B18" s="1354" t="s">
        <v>1537</v>
      </c>
      <c r="C18" s="1355"/>
      <c r="D18" s="169"/>
      <c r="E18" s="169"/>
      <c r="F18" s="169"/>
      <c r="G18" s="169"/>
    </row>
    <row r="19" spans="1:7" ht="15">
      <c r="A19" s="402">
        <v>11</v>
      </c>
      <c r="B19" s="1354" t="s">
        <v>1538</v>
      </c>
      <c r="C19" s="1355"/>
      <c r="D19" s="169"/>
      <c r="E19" s="169"/>
      <c r="F19" s="169"/>
      <c r="G19" s="169"/>
    </row>
    <row r="25" spans="2:7" ht="15">
      <c r="B25" s="1347"/>
      <c r="C25" s="1347"/>
      <c r="D25" s="1347"/>
      <c r="E25" s="1347"/>
      <c r="F25" s="1347"/>
      <c r="G25" s="1347"/>
    </row>
    <row r="29" ht="29.25" customHeight="1"/>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0" r:id="rId1"/>
  <headerFooter>
    <oddHeader>&amp;CEN
Annex XXXIII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11535-75F3-40F3-ACCC-B1D3C9FCAA59}">
  <sheetPr>
    <pageSetUpPr fitToPage="1"/>
  </sheetPr>
  <dimension ref="A1:X30"/>
  <sheetViews>
    <sheetView workbookViewId="0" topLeftCell="A1"/>
  </sheetViews>
  <sheetFormatPr defaultColWidth="9.140625" defaultRowHeight="15"/>
  <cols>
    <col min="1" max="1" width="9.140625" style="3" customWidth="1"/>
    <col min="2" max="2" width="28.7109375" style="3" customWidth="1"/>
    <col min="3" max="7" width="20.00390625" style="3" customWidth="1"/>
    <col min="8" max="8" width="20.00390625" style="579" customWidth="1"/>
    <col min="9" max="9" width="20.00390625" style="3" customWidth="1"/>
    <col min="10" max="10" width="22.140625" style="3" customWidth="1"/>
    <col min="11" max="11" width="9.140625" style="3" customWidth="1"/>
    <col min="12" max="12" width="255.7109375" style="3" bestFit="1" customWidth="1"/>
    <col min="13" max="16384" width="9.140625" style="3" customWidth="1"/>
  </cols>
  <sheetData>
    <row r="1" ht="15">
      <c r="B1" s="4" t="s">
        <v>1466</v>
      </c>
    </row>
    <row r="2" spans="2:9" ht="14.25" customHeight="1">
      <c r="B2" s="580"/>
      <c r="C2" s="580"/>
      <c r="D2" s="580"/>
      <c r="E2" s="580"/>
      <c r="F2" s="580"/>
      <c r="G2" s="580"/>
      <c r="H2" s="581"/>
      <c r="I2" s="580"/>
    </row>
    <row r="3" spans="4:8" ht="15">
      <c r="D3" s="580"/>
      <c r="E3" s="580"/>
      <c r="F3" s="580"/>
      <c r="G3" s="580"/>
      <c r="H3" s="581"/>
    </row>
    <row r="4" spans="3:10" ht="15">
      <c r="C4" s="402" t="s">
        <v>7</v>
      </c>
      <c r="D4" s="402" t="s">
        <v>8</v>
      </c>
      <c r="E4" s="402" t="s">
        <v>9</v>
      </c>
      <c r="F4" s="402" t="s">
        <v>46</v>
      </c>
      <c r="G4" s="402" t="s">
        <v>47</v>
      </c>
      <c r="H4" s="402" t="s">
        <v>156</v>
      </c>
      <c r="I4" s="402" t="s">
        <v>1539</v>
      </c>
      <c r="J4" s="402" t="s">
        <v>1540</v>
      </c>
    </row>
    <row r="5" spans="2:24" ht="186.75" customHeight="1">
      <c r="B5" s="515" t="s">
        <v>1541</v>
      </c>
      <c r="C5" s="582" t="s">
        <v>1542</v>
      </c>
      <c r="D5" s="582" t="s">
        <v>1543</v>
      </c>
      <c r="E5" s="582" t="s">
        <v>1544</v>
      </c>
      <c r="F5" s="582" t="s">
        <v>1545</v>
      </c>
      <c r="G5" s="582" t="s">
        <v>1546</v>
      </c>
      <c r="H5" s="582" t="s">
        <v>1547</v>
      </c>
      <c r="I5" s="582" t="s">
        <v>1548</v>
      </c>
      <c r="J5" s="582" t="s">
        <v>1549</v>
      </c>
      <c r="L5" s="583"/>
      <c r="M5" s="584"/>
      <c r="N5" s="584"/>
      <c r="O5" s="584"/>
      <c r="P5" s="584"/>
      <c r="Q5" s="584"/>
      <c r="R5" s="584"/>
      <c r="S5" s="584"/>
      <c r="T5" s="584"/>
      <c r="U5" s="584"/>
      <c r="V5" s="584"/>
      <c r="W5" s="584"/>
      <c r="X5" s="584"/>
    </row>
    <row r="6" spans="1:10" ht="15">
      <c r="A6" s="402">
        <v>1</v>
      </c>
      <c r="B6" s="212" t="s">
        <v>1500</v>
      </c>
      <c r="C6" s="169"/>
      <c r="D6" s="169"/>
      <c r="E6" s="169"/>
      <c r="F6" s="169"/>
      <c r="G6" s="169"/>
      <c r="H6" s="585"/>
      <c r="I6" s="169"/>
      <c r="J6" s="169"/>
    </row>
    <row r="7" spans="1:10" ht="15">
      <c r="A7" s="402">
        <v>2</v>
      </c>
      <c r="B7" s="575" t="s">
        <v>1550</v>
      </c>
      <c r="C7" s="169"/>
      <c r="D7" s="169"/>
      <c r="E7" s="169"/>
      <c r="F7" s="169"/>
      <c r="G7" s="169"/>
      <c r="H7" s="585"/>
      <c r="I7" s="169"/>
      <c r="J7" s="169"/>
    </row>
    <row r="8" spans="1:10" ht="45">
      <c r="A8" s="402">
        <v>3</v>
      </c>
      <c r="B8" s="575" t="s">
        <v>1551</v>
      </c>
      <c r="C8" s="169"/>
      <c r="D8" s="169"/>
      <c r="E8" s="169"/>
      <c r="F8" s="169"/>
      <c r="G8" s="169"/>
      <c r="H8" s="585"/>
      <c r="I8" s="169"/>
      <c r="J8" s="169"/>
    </row>
    <row r="9" spans="1:10" ht="45">
      <c r="A9" s="402">
        <v>4</v>
      </c>
      <c r="B9" s="575" t="s">
        <v>1552</v>
      </c>
      <c r="C9" s="169"/>
      <c r="D9" s="169"/>
      <c r="E9" s="169"/>
      <c r="F9" s="169"/>
      <c r="G9" s="169"/>
      <c r="H9" s="585"/>
      <c r="I9" s="169"/>
      <c r="J9" s="169"/>
    </row>
    <row r="10" spans="1:10" ht="15">
      <c r="A10" s="402">
        <v>5</v>
      </c>
      <c r="B10" s="575" t="s">
        <v>1553</v>
      </c>
      <c r="C10" s="169"/>
      <c r="D10" s="169"/>
      <c r="E10" s="169"/>
      <c r="F10" s="169"/>
      <c r="G10" s="169"/>
      <c r="H10" s="585"/>
      <c r="I10" s="169"/>
      <c r="J10" s="169"/>
    </row>
    <row r="11" spans="1:10" ht="15">
      <c r="A11" s="402">
        <v>6</v>
      </c>
      <c r="B11" s="575" t="s">
        <v>1554</v>
      </c>
      <c r="C11" s="169"/>
      <c r="D11" s="169"/>
      <c r="E11" s="169"/>
      <c r="F11" s="169"/>
      <c r="G11" s="169"/>
      <c r="H11" s="585"/>
      <c r="I11" s="169"/>
      <c r="J11" s="169"/>
    </row>
    <row r="12" spans="1:10" ht="15">
      <c r="A12" s="39">
        <v>7</v>
      </c>
      <c r="B12" s="212" t="s">
        <v>1555</v>
      </c>
      <c r="C12" s="169"/>
      <c r="D12" s="169"/>
      <c r="E12" s="169"/>
      <c r="F12" s="169"/>
      <c r="G12" s="169"/>
      <c r="H12" s="585"/>
      <c r="I12" s="169"/>
      <c r="J12" s="169"/>
    </row>
    <row r="13" spans="1:10" ht="15">
      <c r="A13" s="39">
        <v>8</v>
      </c>
      <c r="B13" s="575" t="s">
        <v>1550</v>
      </c>
      <c r="C13" s="169"/>
      <c r="D13" s="169"/>
      <c r="E13" s="169"/>
      <c r="F13" s="169"/>
      <c r="G13" s="169"/>
      <c r="H13" s="585"/>
      <c r="I13" s="169"/>
      <c r="J13" s="169"/>
    </row>
    <row r="14" spans="1:10" ht="45">
      <c r="A14" s="39">
        <v>9</v>
      </c>
      <c r="B14" s="575" t="s">
        <v>1551</v>
      </c>
      <c r="C14" s="169"/>
      <c r="D14" s="169"/>
      <c r="E14" s="169"/>
      <c r="F14" s="169"/>
      <c r="G14" s="169"/>
      <c r="H14" s="585"/>
      <c r="I14" s="169"/>
      <c r="J14" s="169"/>
    </row>
    <row r="15" spans="1:10" ht="45">
      <c r="A15" s="39">
        <v>10</v>
      </c>
      <c r="B15" s="575" t="s">
        <v>1552</v>
      </c>
      <c r="C15" s="169"/>
      <c r="D15" s="169"/>
      <c r="E15" s="169"/>
      <c r="F15" s="169"/>
      <c r="G15" s="169"/>
      <c r="H15" s="585"/>
      <c r="I15" s="169"/>
      <c r="J15" s="169"/>
    </row>
    <row r="16" spans="1:10" ht="15">
      <c r="A16" s="39">
        <v>11</v>
      </c>
      <c r="B16" s="575" t="s">
        <v>1553</v>
      </c>
      <c r="C16" s="169"/>
      <c r="D16" s="169"/>
      <c r="E16" s="169"/>
      <c r="F16" s="169"/>
      <c r="G16" s="169"/>
      <c r="H16" s="585"/>
      <c r="I16" s="169"/>
      <c r="J16" s="169"/>
    </row>
    <row r="17" spans="1:10" ht="15">
      <c r="A17" s="39">
        <v>12</v>
      </c>
      <c r="B17" s="575" t="s">
        <v>1554</v>
      </c>
      <c r="C17" s="169"/>
      <c r="D17" s="169"/>
      <c r="E17" s="169"/>
      <c r="F17" s="169"/>
      <c r="G17" s="169"/>
      <c r="H17" s="585"/>
      <c r="I17" s="169"/>
      <c r="J17" s="169"/>
    </row>
    <row r="18" spans="1:10" ht="15">
      <c r="A18" s="39">
        <v>13</v>
      </c>
      <c r="B18" s="3" t="s">
        <v>1502</v>
      </c>
      <c r="C18" s="169"/>
      <c r="D18" s="169"/>
      <c r="E18" s="169"/>
      <c r="F18" s="169"/>
      <c r="G18" s="169"/>
      <c r="H18" s="585"/>
      <c r="I18" s="169"/>
      <c r="J18" s="169"/>
    </row>
    <row r="19" spans="1:10" ht="15">
      <c r="A19" s="39">
        <v>14</v>
      </c>
      <c r="B19" s="575" t="s">
        <v>1550</v>
      </c>
      <c r="C19" s="169"/>
      <c r="D19" s="169"/>
      <c r="E19" s="169"/>
      <c r="F19" s="169"/>
      <c r="G19" s="169"/>
      <c r="H19" s="585"/>
      <c r="I19" s="169"/>
      <c r="J19" s="169"/>
    </row>
    <row r="20" spans="1:10" ht="45">
      <c r="A20" s="39">
        <v>15</v>
      </c>
      <c r="B20" s="575" t="s">
        <v>1551</v>
      </c>
      <c r="C20" s="169"/>
      <c r="D20" s="169"/>
      <c r="E20" s="169"/>
      <c r="F20" s="169"/>
      <c r="G20" s="169"/>
      <c r="H20" s="585"/>
      <c r="I20" s="169"/>
      <c r="J20" s="169"/>
    </row>
    <row r="21" spans="1:10" ht="45">
      <c r="A21" s="39">
        <v>16</v>
      </c>
      <c r="B21" s="575" t="s">
        <v>1552</v>
      </c>
      <c r="C21" s="169"/>
      <c r="D21" s="169"/>
      <c r="E21" s="169"/>
      <c r="F21" s="169"/>
      <c r="G21" s="169"/>
      <c r="H21" s="585"/>
      <c r="I21" s="169"/>
      <c r="J21" s="169"/>
    </row>
    <row r="22" spans="1:10" ht="15">
      <c r="A22" s="39">
        <v>17</v>
      </c>
      <c r="B22" s="575" t="s">
        <v>1553</v>
      </c>
      <c r="C22" s="169"/>
      <c r="D22" s="169"/>
      <c r="E22" s="169"/>
      <c r="F22" s="169"/>
      <c r="G22" s="169"/>
      <c r="H22" s="585"/>
      <c r="I22" s="169"/>
      <c r="J22" s="169"/>
    </row>
    <row r="23" spans="1:10" ht="15">
      <c r="A23" s="39">
        <v>18</v>
      </c>
      <c r="B23" s="575" t="s">
        <v>1554</v>
      </c>
      <c r="C23" s="169"/>
      <c r="D23" s="169"/>
      <c r="E23" s="169"/>
      <c r="F23" s="169"/>
      <c r="G23" s="169"/>
      <c r="H23" s="585"/>
      <c r="I23" s="169"/>
      <c r="J23" s="169"/>
    </row>
    <row r="24" spans="1:10" ht="15">
      <c r="A24" s="39">
        <v>19</v>
      </c>
      <c r="B24" s="525" t="s">
        <v>1503</v>
      </c>
      <c r="C24" s="169"/>
      <c r="D24" s="169"/>
      <c r="E24" s="169"/>
      <c r="F24" s="169"/>
      <c r="G24" s="169"/>
      <c r="H24" s="585"/>
      <c r="I24" s="169"/>
      <c r="J24" s="169"/>
    </row>
    <row r="25" spans="1:12" ht="15">
      <c r="A25" s="39">
        <v>20</v>
      </c>
      <c r="B25" s="575" t="s">
        <v>1550</v>
      </c>
      <c r="C25" s="169"/>
      <c r="D25" s="169"/>
      <c r="E25" s="169"/>
      <c r="F25" s="169"/>
      <c r="G25" s="169"/>
      <c r="H25" s="585"/>
      <c r="I25" s="169"/>
      <c r="J25" s="169"/>
      <c r="L25" s="584"/>
    </row>
    <row r="26" spans="1:10" ht="45">
      <c r="A26" s="39">
        <v>21</v>
      </c>
      <c r="B26" s="575" t="s">
        <v>1551</v>
      </c>
      <c r="C26" s="169"/>
      <c r="D26" s="169"/>
      <c r="E26" s="169"/>
      <c r="F26" s="169"/>
      <c r="G26" s="169"/>
      <c r="H26" s="585"/>
      <c r="I26" s="169"/>
      <c r="J26" s="169"/>
    </row>
    <row r="27" spans="1:10" ht="45">
      <c r="A27" s="39">
        <v>22</v>
      </c>
      <c r="B27" s="575" t="s">
        <v>1552</v>
      </c>
      <c r="C27" s="169"/>
      <c r="D27" s="169"/>
      <c r="E27" s="169"/>
      <c r="F27" s="169"/>
      <c r="G27" s="169"/>
      <c r="H27" s="585"/>
      <c r="I27" s="169"/>
      <c r="J27" s="169"/>
    </row>
    <row r="28" spans="1:10" ht="15">
      <c r="A28" s="39">
        <v>23</v>
      </c>
      <c r="B28" s="575" t="s">
        <v>1553</v>
      </c>
      <c r="C28" s="169"/>
      <c r="D28" s="169"/>
      <c r="E28" s="169"/>
      <c r="F28" s="169"/>
      <c r="G28" s="169"/>
      <c r="H28" s="585"/>
      <c r="I28" s="169"/>
      <c r="J28" s="169"/>
    </row>
    <row r="29" spans="1:10" ht="15">
      <c r="A29" s="39">
        <v>24</v>
      </c>
      <c r="B29" s="575" t="s">
        <v>1554</v>
      </c>
      <c r="C29" s="169"/>
      <c r="D29" s="169"/>
      <c r="E29" s="169"/>
      <c r="F29" s="169"/>
      <c r="G29" s="169"/>
      <c r="H29" s="585"/>
      <c r="I29" s="169"/>
      <c r="J29" s="169"/>
    </row>
    <row r="30" spans="1:10" ht="15">
      <c r="A30" s="39">
        <v>25</v>
      </c>
      <c r="B30" s="246" t="s">
        <v>1556</v>
      </c>
      <c r="C30" s="169"/>
      <c r="D30" s="169"/>
      <c r="E30" s="169"/>
      <c r="F30" s="169"/>
      <c r="G30" s="169"/>
      <c r="H30" s="585"/>
      <c r="I30" s="169"/>
      <c r="J30" s="169"/>
    </row>
  </sheetData>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5" r:id="rId1"/>
  <headerFooter>
    <oddHeader>&amp;CEN
Annex XXXIII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7CF8-2148-4BF7-BD34-0AAB9BED83A3}">
  <dimension ref="A1:C19"/>
  <sheetViews>
    <sheetView workbookViewId="0" topLeftCell="A1"/>
  </sheetViews>
  <sheetFormatPr defaultColWidth="9.140625" defaultRowHeight="15"/>
  <cols>
    <col min="1" max="1" width="8.7109375" style="1" customWidth="1"/>
    <col min="2" max="2" width="42.28125" style="1" customWidth="1"/>
    <col min="3" max="3" width="48.140625" style="1" customWidth="1"/>
    <col min="4" max="6" width="9.140625" style="1" customWidth="1"/>
    <col min="7" max="7" width="42.28125" style="1" customWidth="1"/>
    <col min="8" max="8" width="48.140625" style="1" customWidth="1"/>
    <col min="9" max="16384" width="9.140625" style="1" customWidth="1"/>
  </cols>
  <sheetData>
    <row r="1" ht="33.75" customHeight="1">
      <c r="A1" s="191" t="s">
        <v>1467</v>
      </c>
    </row>
    <row r="2" ht="18" customHeight="1">
      <c r="C2" s="39" t="s">
        <v>7</v>
      </c>
    </row>
    <row r="3" spans="2:3" ht="30">
      <c r="B3" s="39" t="s">
        <v>1557</v>
      </c>
      <c r="C3" s="586" t="s">
        <v>1558</v>
      </c>
    </row>
    <row r="4" spans="1:3" ht="15">
      <c r="A4" s="39">
        <v>1</v>
      </c>
      <c r="B4" s="587" t="s">
        <v>1559</v>
      </c>
      <c r="C4" s="27"/>
    </row>
    <row r="5" spans="1:3" ht="15">
      <c r="A5" s="39">
        <v>2</v>
      </c>
      <c r="B5" s="587" t="s">
        <v>1560</v>
      </c>
      <c r="C5" s="27"/>
    </row>
    <row r="6" spans="1:3" ht="15">
      <c r="A6" s="39">
        <v>3</v>
      </c>
      <c r="B6" s="587" t="s">
        <v>1561</v>
      </c>
      <c r="C6" s="27"/>
    </row>
    <row r="7" spans="1:3" ht="15">
      <c r="A7" s="39">
        <v>4</v>
      </c>
      <c r="B7" s="587" t="s">
        <v>1562</v>
      </c>
      <c r="C7" s="27"/>
    </row>
    <row r="8" spans="1:3" ht="15">
      <c r="A8" s="39">
        <v>5</v>
      </c>
      <c r="B8" s="587" t="s">
        <v>1563</v>
      </c>
      <c r="C8" s="27"/>
    </row>
    <row r="9" spans="1:3" ht="15">
      <c r="A9" s="39">
        <v>6</v>
      </c>
      <c r="B9" s="587" t="s">
        <v>1564</v>
      </c>
      <c r="C9" s="27"/>
    </row>
    <row r="10" spans="1:3" ht="15">
      <c r="A10" s="39">
        <v>7</v>
      </c>
      <c r="B10" s="587" t="s">
        <v>1565</v>
      </c>
      <c r="C10" s="27"/>
    </row>
    <row r="11" spans="1:3" ht="15">
      <c r="A11" s="39">
        <v>8</v>
      </c>
      <c r="B11" s="587" t="s">
        <v>1566</v>
      </c>
      <c r="C11" s="27"/>
    </row>
    <row r="12" spans="1:3" ht="15">
      <c r="A12" s="39">
        <v>9</v>
      </c>
      <c r="B12" s="587" t="s">
        <v>1567</v>
      </c>
      <c r="C12" s="27"/>
    </row>
    <row r="13" spans="1:3" ht="15">
      <c r="A13" s="39">
        <v>10</v>
      </c>
      <c r="B13" s="587" t="s">
        <v>1568</v>
      </c>
      <c r="C13" s="27"/>
    </row>
    <row r="14" spans="1:3" ht="15">
      <c r="A14" s="39">
        <v>11</v>
      </c>
      <c r="B14" s="587" t="s">
        <v>1569</v>
      </c>
      <c r="C14" s="27"/>
    </row>
    <row r="15" spans="1:3" ht="30">
      <c r="A15" s="41" t="s">
        <v>1308</v>
      </c>
      <c r="B15" s="525" t="s">
        <v>1570</v>
      </c>
      <c r="C15" s="27"/>
    </row>
    <row r="19" ht="15">
      <c r="C19" s="12"/>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XXXIII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C6FC-807D-47A9-9A4A-40954CBA433E}">
  <dimension ref="A1:L12"/>
  <sheetViews>
    <sheetView workbookViewId="0" topLeftCell="A1"/>
  </sheetViews>
  <sheetFormatPr defaultColWidth="9.140625" defaultRowHeight="15"/>
  <cols>
    <col min="1" max="1" width="7.421875" style="3" customWidth="1"/>
    <col min="2" max="2" width="55.57421875" style="3" customWidth="1"/>
    <col min="3" max="3" width="23.00390625" style="3" bestFit="1" customWidth="1"/>
    <col min="4" max="4" width="23.421875" style="3" customWidth="1"/>
    <col min="5" max="5" width="14.8515625" style="3" customWidth="1"/>
    <col min="6" max="6" width="14.7109375" style="3" bestFit="1" customWidth="1"/>
    <col min="7" max="7" width="19.28125" style="3" bestFit="1" customWidth="1"/>
    <col min="8" max="8" width="19.8515625" style="3" bestFit="1" customWidth="1"/>
    <col min="9" max="9" width="17.140625" style="3" bestFit="1" customWidth="1"/>
    <col min="10" max="10" width="13.28125" style="3" customWidth="1"/>
    <col min="11" max="11" width="9.140625" style="3" customWidth="1"/>
    <col min="12" max="12" width="14.140625" style="3" customWidth="1"/>
    <col min="13" max="16384" width="9.140625" style="3" customWidth="1"/>
  </cols>
  <sheetData>
    <row r="1" ht="15">
      <c r="B1" s="4" t="s">
        <v>1468</v>
      </c>
    </row>
    <row r="2" spans="2:12" ht="15">
      <c r="B2" s="588"/>
      <c r="C2" s="588"/>
      <c r="D2" s="588"/>
      <c r="E2" s="588"/>
      <c r="F2" s="589"/>
      <c r="G2" s="589"/>
      <c r="H2" s="589"/>
      <c r="I2" s="589"/>
      <c r="J2" s="589"/>
      <c r="K2" s="589"/>
      <c r="L2" s="589"/>
    </row>
    <row r="3" spans="3:12" ht="15.75" thickBot="1">
      <c r="C3" s="590" t="s">
        <v>1571</v>
      </c>
      <c r="D3" s="590" t="s">
        <v>8</v>
      </c>
      <c r="E3" s="590" t="s">
        <v>9</v>
      </c>
      <c r="F3" s="590" t="s">
        <v>46</v>
      </c>
      <c r="G3" s="590" t="s">
        <v>47</v>
      </c>
      <c r="H3" s="590" t="s">
        <v>156</v>
      </c>
      <c r="I3" s="590" t="s">
        <v>157</v>
      </c>
      <c r="J3" s="590" t="s">
        <v>158</v>
      </c>
      <c r="K3" s="590" t="s">
        <v>159</v>
      </c>
      <c r="L3" s="590" t="s">
        <v>160</v>
      </c>
    </row>
    <row r="4" spans="2:12" ht="15" customHeight="1">
      <c r="B4" s="591"/>
      <c r="C4" s="1363" t="s">
        <v>1572</v>
      </c>
      <c r="D4" s="1364"/>
      <c r="E4" s="1365"/>
      <c r="F4" s="1366" t="s">
        <v>1573</v>
      </c>
      <c r="G4" s="1367"/>
      <c r="H4" s="1367"/>
      <c r="I4" s="1367"/>
      <c r="J4" s="1367"/>
      <c r="K4" s="1368"/>
      <c r="L4" s="592"/>
    </row>
    <row r="5" spans="3:12" ht="45">
      <c r="C5" s="593" t="s">
        <v>1500</v>
      </c>
      <c r="D5" s="594" t="s">
        <v>1555</v>
      </c>
      <c r="E5" s="595" t="s">
        <v>1574</v>
      </c>
      <c r="F5" s="593" t="s">
        <v>1575</v>
      </c>
      <c r="G5" s="594" t="s">
        <v>1576</v>
      </c>
      <c r="H5" s="594" t="s">
        <v>1577</v>
      </c>
      <c r="I5" s="594" t="s">
        <v>1578</v>
      </c>
      <c r="J5" s="594" t="s">
        <v>1579</v>
      </c>
      <c r="K5" s="595" t="s">
        <v>1580</v>
      </c>
      <c r="L5" s="596" t="s">
        <v>1046</v>
      </c>
    </row>
    <row r="6" spans="1:12" ht="15">
      <c r="A6" s="597">
        <v>1</v>
      </c>
      <c r="B6" s="598" t="s">
        <v>1581</v>
      </c>
      <c r="C6" s="599"/>
      <c r="D6" s="599"/>
      <c r="E6" s="599"/>
      <c r="F6" s="599"/>
      <c r="G6" s="599"/>
      <c r="H6" s="599"/>
      <c r="I6" s="599"/>
      <c r="J6" s="599"/>
      <c r="K6" s="599"/>
      <c r="L6" s="600"/>
    </row>
    <row r="7" spans="1:12" ht="15">
      <c r="A7" s="597">
        <v>2</v>
      </c>
      <c r="B7" s="601" t="s">
        <v>1582</v>
      </c>
      <c r="C7" s="602"/>
      <c r="D7" s="602"/>
      <c r="E7" s="602"/>
      <c r="F7" s="603"/>
      <c r="G7" s="603"/>
      <c r="H7" s="603"/>
      <c r="I7" s="603"/>
      <c r="J7" s="603"/>
      <c r="K7" s="604"/>
      <c r="L7" s="605"/>
    </row>
    <row r="8" spans="1:12" ht="15">
      <c r="A8" s="597">
        <v>3</v>
      </c>
      <c r="B8" s="606" t="s">
        <v>1583</v>
      </c>
      <c r="C8" s="603"/>
      <c r="D8" s="603"/>
      <c r="E8" s="603"/>
      <c r="F8" s="607"/>
      <c r="G8" s="607"/>
      <c r="H8" s="607"/>
      <c r="I8" s="607"/>
      <c r="J8" s="607"/>
      <c r="K8" s="608"/>
      <c r="L8" s="605"/>
    </row>
    <row r="9" spans="1:12" ht="15">
      <c r="A9" s="597">
        <v>4</v>
      </c>
      <c r="B9" s="606" t="s">
        <v>1584</v>
      </c>
      <c r="C9" s="603"/>
      <c r="D9" s="603"/>
      <c r="E9" s="603"/>
      <c r="F9" s="607"/>
      <c r="G9" s="607"/>
      <c r="H9" s="607"/>
      <c r="I9" s="607"/>
      <c r="J9" s="607"/>
      <c r="K9" s="608"/>
      <c r="L9" s="605"/>
    </row>
    <row r="10" spans="1:12" ht="15">
      <c r="A10" s="597">
        <v>5</v>
      </c>
      <c r="B10" s="598" t="s">
        <v>1585</v>
      </c>
      <c r="C10" s="609"/>
      <c r="D10" s="602"/>
      <c r="E10" s="602"/>
      <c r="F10" s="610"/>
      <c r="G10" s="610"/>
      <c r="H10" s="610"/>
      <c r="I10" s="610"/>
      <c r="J10" s="610"/>
      <c r="K10" s="611"/>
      <c r="L10" s="605"/>
    </row>
    <row r="11" spans="1:12" ht="15">
      <c r="A11" s="597">
        <v>6</v>
      </c>
      <c r="B11" s="601" t="s">
        <v>1586</v>
      </c>
      <c r="C11" s="612"/>
      <c r="D11" s="613"/>
      <c r="E11" s="613"/>
      <c r="F11" s="614"/>
      <c r="G11" s="614"/>
      <c r="H11" s="614"/>
      <c r="I11" s="614"/>
      <c r="J11" s="614"/>
      <c r="K11" s="615"/>
      <c r="L11" s="605"/>
    </row>
    <row r="12" spans="1:12" ht="15">
      <c r="A12" s="597">
        <v>7</v>
      </c>
      <c r="B12" s="606" t="s">
        <v>1587</v>
      </c>
      <c r="C12" s="612"/>
      <c r="D12" s="613"/>
      <c r="E12" s="613"/>
      <c r="F12" s="614"/>
      <c r="G12" s="614"/>
      <c r="H12" s="614"/>
      <c r="I12" s="614"/>
      <c r="J12" s="614"/>
      <c r="K12" s="615"/>
      <c r="L12" s="605"/>
    </row>
  </sheetData>
  <mergeCells count="2">
    <mergeCell ref="C4:E4"/>
    <mergeCell ref="F4:K4"/>
  </mergeCells>
  <printOptions/>
  <pageMargins left="0.7086614173228347" right="0.7086614173228347" top="0.7480314960629921" bottom="0.7480314960629921" header="0.31496062992125984" footer="0.31496062992125984"/>
  <pageSetup cellComments="asDisplayed" fitToHeight="0" fitToWidth="0" horizontalDpi="600" verticalDpi="600" orientation="landscape" paperSize="9" scale="51" r:id="rId1"/>
  <headerFooter>
    <oddHeader>&amp;CEN
Annex XXXIII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22172-7603-4A5F-BEB0-FC2E4536C524}">
  <dimension ref="A1:G9"/>
  <sheetViews>
    <sheetView workbookViewId="0" topLeftCell="A1">
      <selection activeCell="D5" sqref="D5"/>
    </sheetView>
  </sheetViews>
  <sheetFormatPr defaultColWidth="8.8515625" defaultRowHeight="15"/>
  <cols>
    <col min="1" max="1" width="5.7109375" style="616" customWidth="1"/>
    <col min="2" max="2" width="72.00390625" style="616" customWidth="1"/>
    <col min="3" max="7" width="17.7109375" style="616" customWidth="1"/>
    <col min="8" max="8" width="19.421875" style="616" customWidth="1"/>
    <col min="9" max="10" width="17.7109375" style="616" customWidth="1"/>
    <col min="11" max="11" width="13.7109375" style="616" customWidth="1"/>
    <col min="12" max="16384" width="8.8515625" style="616" customWidth="1"/>
  </cols>
  <sheetData>
    <row r="1" spans="2:7" ht="20.1" customHeight="1">
      <c r="B1" s="635" t="s">
        <v>1590</v>
      </c>
      <c r="C1" s="618"/>
      <c r="D1" s="618"/>
      <c r="E1" s="618"/>
      <c r="F1" s="618"/>
      <c r="G1" s="618"/>
    </row>
    <row r="2" spans="2:7" ht="20.1" customHeight="1">
      <c r="B2" s="635"/>
      <c r="C2" s="618"/>
      <c r="D2" s="618"/>
      <c r="E2" s="618"/>
      <c r="F2" s="618"/>
      <c r="G2" s="618"/>
    </row>
    <row r="3" spans="1:6" ht="96" customHeight="1">
      <c r="A3" s="647"/>
      <c r="B3" s="648"/>
      <c r="C3" s="649" t="s">
        <v>1618</v>
      </c>
      <c r="D3" s="650" t="s">
        <v>1619</v>
      </c>
      <c r="E3" s="651"/>
      <c r="F3" s="651"/>
    </row>
    <row r="4" spans="1:6" ht="15.75">
      <c r="A4" s="647"/>
      <c r="B4" s="648"/>
      <c r="C4" s="40" t="s">
        <v>179</v>
      </c>
      <c r="D4" s="40" t="s">
        <v>808</v>
      </c>
      <c r="E4" s="652"/>
      <c r="F4" s="652"/>
    </row>
    <row r="5" spans="1:6" ht="15" customHeight="1">
      <c r="A5" s="627" t="s">
        <v>179</v>
      </c>
      <c r="B5" s="645" t="s">
        <v>1620</v>
      </c>
      <c r="C5" s="653">
        <v>348702557.13</v>
      </c>
      <c r="D5" s="653">
        <v>528256900.34999985</v>
      </c>
      <c r="E5" s="634"/>
      <c r="F5" s="634"/>
    </row>
    <row r="6" spans="1:2" ht="17.25" customHeight="1">
      <c r="A6" s="654"/>
      <c r="B6" s="655"/>
    </row>
    <row r="8" spans="1:7" ht="14.25">
      <c r="A8" s="656"/>
      <c r="B8" s="657"/>
      <c r="C8" s="657"/>
      <c r="D8" s="657"/>
      <c r="E8" s="657"/>
      <c r="F8" s="657"/>
      <c r="G8" s="657"/>
    </row>
    <row r="9" ht="15">
      <c r="B9" s="646"/>
    </row>
  </sheetData>
  <conditionalFormatting sqref="C1:F5">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XXXV</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D5264-0AF2-49D0-B9D8-B01FC1B92670}">
  <dimension ref="A1:J15"/>
  <sheetViews>
    <sheetView workbookViewId="0" topLeftCell="A1">
      <selection activeCell="I14" sqref="I14"/>
    </sheetView>
  </sheetViews>
  <sheetFormatPr defaultColWidth="9.140625" defaultRowHeight="15"/>
  <cols>
    <col min="1" max="1" width="5.7109375" style="1" customWidth="1"/>
    <col min="2" max="2" width="47.140625" style="1" customWidth="1"/>
    <col min="3" max="7" width="17.7109375" style="1" customWidth="1"/>
    <col min="8" max="8" width="19.421875" style="1" customWidth="1"/>
    <col min="9" max="10" width="17.7109375" style="1" customWidth="1"/>
    <col min="11" max="16384" width="9.140625" style="1" customWidth="1"/>
  </cols>
  <sheetData>
    <row r="1" spans="1:10" ht="26.25">
      <c r="A1" s="616"/>
      <c r="B1" s="617" t="s">
        <v>1588</v>
      </c>
      <c r="C1" s="618"/>
      <c r="D1" s="34"/>
      <c r="E1" s="34"/>
      <c r="F1" s="34"/>
      <c r="G1" s="34"/>
      <c r="H1" s="34"/>
      <c r="I1" s="34"/>
      <c r="J1" s="34"/>
    </row>
    <row r="2" spans="1:10" ht="15.75">
      <c r="A2" s="616"/>
      <c r="B2" s="619"/>
      <c r="C2" s="620"/>
      <c r="D2" s="620"/>
      <c r="E2" s="620"/>
      <c r="F2" s="620"/>
      <c r="G2" s="620"/>
      <c r="H2" s="620"/>
      <c r="I2" s="620"/>
      <c r="J2" s="616"/>
    </row>
    <row r="3" spans="1:10" ht="15.75">
      <c r="A3" s="616"/>
      <c r="B3" s="619"/>
      <c r="C3" s="620"/>
      <c r="D3" s="620"/>
      <c r="E3" s="620"/>
      <c r="F3" s="620"/>
      <c r="G3" s="620"/>
      <c r="H3" s="620"/>
      <c r="I3" s="620"/>
      <c r="J3" s="616"/>
    </row>
    <row r="4" spans="1:10" ht="15">
      <c r="A4" s="616"/>
      <c r="B4" s="621"/>
      <c r="C4" s="1369" t="s">
        <v>1592</v>
      </c>
      <c r="D4" s="1370"/>
      <c r="E4" s="1371" t="s">
        <v>1593</v>
      </c>
      <c r="F4" s="1372"/>
      <c r="G4" s="1369" t="s">
        <v>1594</v>
      </c>
      <c r="H4" s="1370"/>
      <c r="I4" s="1371" t="s">
        <v>1595</v>
      </c>
      <c r="J4" s="1372"/>
    </row>
    <row r="5" spans="1:10" ht="45">
      <c r="A5" s="616"/>
      <c r="B5" s="622"/>
      <c r="C5" s="623"/>
      <c r="D5" s="624" t="s">
        <v>1596</v>
      </c>
      <c r="E5" s="623"/>
      <c r="F5" s="624" t="s">
        <v>1596</v>
      </c>
      <c r="G5" s="623"/>
      <c r="H5" s="624" t="s">
        <v>1597</v>
      </c>
      <c r="I5" s="625"/>
      <c r="J5" s="624" t="s">
        <v>1597</v>
      </c>
    </row>
    <row r="6" spans="1:10" ht="15">
      <c r="A6" s="616"/>
      <c r="B6" s="626"/>
      <c r="C6" s="40" t="s">
        <v>179</v>
      </c>
      <c r="D6" s="40" t="s">
        <v>808</v>
      </c>
      <c r="E6" s="40" t="s">
        <v>810</v>
      </c>
      <c r="F6" s="40" t="s">
        <v>812</v>
      </c>
      <c r="G6" s="40" t="s">
        <v>814</v>
      </c>
      <c r="H6" s="40" t="s">
        <v>818</v>
      </c>
      <c r="I6" s="40" t="s">
        <v>820</v>
      </c>
      <c r="J6" s="40" t="s">
        <v>822</v>
      </c>
    </row>
    <row r="7" spans="1:10" ht="15">
      <c r="A7" s="627" t="s">
        <v>179</v>
      </c>
      <c r="B7" s="628" t="s">
        <v>1598</v>
      </c>
      <c r="C7" s="812">
        <v>569205492.2499999</v>
      </c>
      <c r="D7" s="812"/>
      <c r="E7" s="813"/>
      <c r="F7" s="813"/>
      <c r="G7" s="812">
        <v>5521334961.15</v>
      </c>
      <c r="H7" s="812"/>
      <c r="I7" s="814"/>
      <c r="J7" s="813"/>
    </row>
    <row r="8" spans="1:10" ht="15">
      <c r="A8" s="40" t="s">
        <v>808</v>
      </c>
      <c r="B8" s="630" t="s">
        <v>1599</v>
      </c>
      <c r="C8" s="812">
        <v>0</v>
      </c>
      <c r="D8" s="812"/>
      <c r="E8" s="812">
        <v>0</v>
      </c>
      <c r="F8" s="812">
        <v>0</v>
      </c>
      <c r="G8" s="812">
        <v>271826874.68</v>
      </c>
      <c r="H8" s="812"/>
      <c r="I8" s="815">
        <v>0</v>
      </c>
      <c r="J8" s="812"/>
    </row>
    <row r="9" spans="1:10" ht="15">
      <c r="A9" s="40" t="s">
        <v>810</v>
      </c>
      <c r="B9" s="630" t="s">
        <v>821</v>
      </c>
      <c r="C9" s="812">
        <v>0</v>
      </c>
      <c r="D9" s="812"/>
      <c r="E9" s="812">
        <v>0</v>
      </c>
      <c r="F9" s="812">
        <v>0</v>
      </c>
      <c r="G9" s="812">
        <v>0</v>
      </c>
      <c r="H9" s="812"/>
      <c r="I9" s="815">
        <v>0</v>
      </c>
      <c r="J9" s="812"/>
    </row>
    <row r="10" spans="1:10" ht="15">
      <c r="A10" s="40" t="s">
        <v>812</v>
      </c>
      <c r="B10" s="631" t="s">
        <v>1600</v>
      </c>
      <c r="C10" s="812">
        <v>0</v>
      </c>
      <c r="D10" s="812"/>
      <c r="E10" s="812">
        <v>0</v>
      </c>
      <c r="F10" s="812">
        <v>0</v>
      </c>
      <c r="G10" s="812">
        <v>0</v>
      </c>
      <c r="H10" s="812"/>
      <c r="I10" s="815">
        <v>0</v>
      </c>
      <c r="J10" s="812"/>
    </row>
    <row r="11" spans="1:10" ht="15">
      <c r="A11" s="40" t="s">
        <v>814</v>
      </c>
      <c r="B11" s="632" t="s">
        <v>1601</v>
      </c>
      <c r="C11" s="812">
        <v>14000000</v>
      </c>
      <c r="D11" s="812"/>
      <c r="E11" s="812">
        <v>0</v>
      </c>
      <c r="F11" s="812">
        <v>0</v>
      </c>
      <c r="G11" s="812">
        <v>264207854.53999996</v>
      </c>
      <c r="H11" s="812"/>
      <c r="I11" s="815">
        <v>0</v>
      </c>
      <c r="J11" s="812"/>
    </row>
    <row r="12" spans="1:10" ht="15">
      <c r="A12" s="40" t="s">
        <v>816</v>
      </c>
      <c r="B12" s="631" t="s">
        <v>1602</v>
      </c>
      <c r="C12" s="812">
        <v>0</v>
      </c>
      <c r="D12" s="812"/>
      <c r="E12" s="812">
        <v>0</v>
      </c>
      <c r="F12" s="812">
        <v>0</v>
      </c>
      <c r="G12" s="812">
        <v>7476140.139999999</v>
      </c>
      <c r="H12" s="812"/>
      <c r="I12" s="815">
        <v>0</v>
      </c>
      <c r="J12" s="812"/>
    </row>
    <row r="13" spans="1:10" ht="15">
      <c r="A13" s="40" t="s">
        <v>818</v>
      </c>
      <c r="B13" s="631" t="s">
        <v>1603</v>
      </c>
      <c r="C13" s="812">
        <v>0</v>
      </c>
      <c r="D13" s="812"/>
      <c r="E13" s="812">
        <v>0</v>
      </c>
      <c r="F13" s="812">
        <v>0</v>
      </c>
      <c r="G13" s="812">
        <v>142880</v>
      </c>
      <c r="H13" s="812"/>
      <c r="I13" s="815">
        <v>0</v>
      </c>
      <c r="J13" s="812"/>
    </row>
    <row r="14" spans="1:10" ht="15">
      <c r="A14" s="40" t="s">
        <v>820</v>
      </c>
      <c r="B14" s="631" t="s">
        <v>1604</v>
      </c>
      <c r="C14" s="812">
        <v>514256900.34999985</v>
      </c>
      <c r="D14" s="812"/>
      <c r="E14" s="812" t="s">
        <v>1121</v>
      </c>
      <c r="F14" s="812" t="s">
        <v>1121</v>
      </c>
      <c r="G14" s="812">
        <v>2634268366.89</v>
      </c>
      <c r="H14" s="812"/>
      <c r="I14" s="815" t="s">
        <v>1121</v>
      </c>
      <c r="J14" s="812"/>
    </row>
    <row r="15" spans="1:10" ht="15">
      <c r="A15" s="40" t="s">
        <v>824</v>
      </c>
      <c r="B15" s="630" t="s">
        <v>1605</v>
      </c>
      <c r="C15" s="812">
        <v>447832249.1799998</v>
      </c>
      <c r="D15" s="812"/>
      <c r="E15" s="816"/>
      <c r="F15" s="816"/>
      <c r="G15" s="812">
        <v>2022255393.99</v>
      </c>
      <c r="H15" s="812"/>
      <c r="I15" s="817"/>
      <c r="J15" s="816"/>
    </row>
  </sheetData>
  <mergeCells count="4">
    <mergeCell ref="C4:D4"/>
    <mergeCell ref="E4:F4"/>
    <mergeCell ref="G4:H4"/>
    <mergeCell ref="I4:J4"/>
  </mergeCells>
  <conditionalFormatting sqref="C7:J15">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&amp;CEN
Annex XXXV</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91CE-B965-46D6-AEE3-5F72E7F4F011}">
  <dimension ref="A1:AI22"/>
  <sheetViews>
    <sheetView workbookViewId="0" topLeftCell="A1">
      <selection activeCell="E16" sqref="E16"/>
    </sheetView>
  </sheetViews>
  <sheetFormatPr defaultColWidth="8.8515625" defaultRowHeight="15"/>
  <cols>
    <col min="1" max="1" width="5.7109375" style="616" customWidth="1"/>
    <col min="2" max="2" width="72.00390625" style="616" customWidth="1"/>
    <col min="3" max="7" width="17.7109375" style="616" customWidth="1"/>
    <col min="8" max="8" width="19.421875" style="616" customWidth="1"/>
    <col min="9" max="10" width="17.7109375" style="616" customWidth="1"/>
    <col min="11" max="11" width="13.7109375" style="616" customWidth="1"/>
    <col min="12" max="16384" width="8.8515625" style="616" customWidth="1"/>
  </cols>
  <sheetData>
    <row r="1" spans="1:6" ht="18.75">
      <c r="A1" s="633"/>
      <c r="B1" s="617" t="s">
        <v>1589</v>
      </c>
      <c r="C1" s="634"/>
      <c r="D1" s="634"/>
      <c r="E1" s="634"/>
      <c r="F1" s="634"/>
    </row>
    <row r="2" spans="1:6" ht="18.75">
      <c r="A2" s="633"/>
      <c r="B2" s="635"/>
      <c r="C2" s="634"/>
      <c r="D2" s="634"/>
      <c r="E2" s="634"/>
      <c r="F2" s="634"/>
    </row>
    <row r="3" spans="3:35" s="619" customFormat="1" ht="15.75">
      <c r="C3" s="620"/>
      <c r="D3" s="620"/>
      <c r="E3" s="620"/>
      <c r="F3" s="620"/>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row>
    <row r="4" spans="1:6" ht="15">
      <c r="A4" s="636"/>
      <c r="B4" s="637"/>
      <c r="C4" s="1369" t="s">
        <v>1606</v>
      </c>
      <c r="D4" s="1370"/>
      <c r="E4" s="1375" t="s">
        <v>1607</v>
      </c>
      <c r="F4" s="1376"/>
    </row>
    <row r="5" spans="1:6" ht="15">
      <c r="A5" s="636"/>
      <c r="B5" s="637"/>
      <c r="C5" s="1373"/>
      <c r="D5" s="1374"/>
      <c r="E5" s="1369" t="s">
        <v>1608</v>
      </c>
      <c r="F5" s="1370"/>
    </row>
    <row r="6" spans="1:6" ht="45">
      <c r="A6" s="622"/>
      <c r="B6" s="638"/>
      <c r="C6" s="639"/>
      <c r="D6" s="624" t="s">
        <v>1596</v>
      </c>
      <c r="E6" s="640"/>
      <c r="F6" s="624" t="s">
        <v>1597</v>
      </c>
    </row>
    <row r="7" spans="1:6" ht="15">
      <c r="A7" s="622"/>
      <c r="B7" s="638"/>
      <c r="C7" s="40" t="s">
        <v>179</v>
      </c>
      <c r="D7" s="40" t="s">
        <v>808</v>
      </c>
      <c r="E7" s="40" t="s">
        <v>810</v>
      </c>
      <c r="F7" s="40" t="s">
        <v>814</v>
      </c>
    </row>
    <row r="8" spans="1:6" ht="15">
      <c r="A8" s="627" t="s">
        <v>825</v>
      </c>
      <c r="B8" s="641" t="s">
        <v>1609</v>
      </c>
      <c r="C8" s="62">
        <v>0</v>
      </c>
      <c r="D8" s="62">
        <v>0</v>
      </c>
      <c r="E8" s="62">
        <v>0</v>
      </c>
      <c r="F8" s="62">
        <v>0</v>
      </c>
    </row>
    <row r="9" spans="1:6" ht="15">
      <c r="A9" s="40" t="s">
        <v>826</v>
      </c>
      <c r="B9" s="642" t="s">
        <v>1610</v>
      </c>
      <c r="C9" s="62">
        <v>0</v>
      </c>
      <c r="D9" s="62">
        <v>0</v>
      </c>
      <c r="E9" s="62">
        <v>0</v>
      </c>
      <c r="F9" s="62">
        <v>0</v>
      </c>
    </row>
    <row r="10" spans="1:6" ht="15">
      <c r="A10" s="40" t="s">
        <v>827</v>
      </c>
      <c r="B10" s="642" t="s">
        <v>1599</v>
      </c>
      <c r="C10" s="62">
        <v>0</v>
      </c>
      <c r="D10" s="62">
        <v>0</v>
      </c>
      <c r="E10" s="62">
        <v>0</v>
      </c>
      <c r="F10" s="62">
        <v>0</v>
      </c>
    </row>
    <row r="11" spans="1:6" ht="15">
      <c r="A11" s="40" t="s">
        <v>828</v>
      </c>
      <c r="B11" s="642" t="s">
        <v>821</v>
      </c>
      <c r="C11" s="62">
        <v>0</v>
      </c>
      <c r="D11" s="62">
        <v>0</v>
      </c>
      <c r="E11" s="62">
        <v>0</v>
      </c>
      <c r="F11" s="62">
        <v>0</v>
      </c>
    </row>
    <row r="12" spans="1:6" ht="15">
      <c r="A12" s="40" t="s">
        <v>829</v>
      </c>
      <c r="B12" s="643" t="s">
        <v>1600</v>
      </c>
      <c r="C12" s="62">
        <v>0</v>
      </c>
      <c r="D12" s="62">
        <v>0</v>
      </c>
      <c r="E12" s="62">
        <v>0</v>
      </c>
      <c r="F12" s="62">
        <v>0</v>
      </c>
    </row>
    <row r="13" spans="1:6" ht="15">
      <c r="A13" s="40" t="s">
        <v>830</v>
      </c>
      <c r="B13" s="644" t="s">
        <v>1601</v>
      </c>
      <c r="C13" s="62">
        <v>0</v>
      </c>
      <c r="D13" s="62">
        <v>0</v>
      </c>
      <c r="E13" s="62">
        <v>0</v>
      </c>
      <c r="F13" s="62">
        <v>0</v>
      </c>
    </row>
    <row r="14" spans="1:6" ht="15">
      <c r="A14" s="40" t="s">
        <v>831</v>
      </c>
      <c r="B14" s="643" t="s">
        <v>1602</v>
      </c>
      <c r="C14" s="62">
        <v>0</v>
      </c>
      <c r="D14" s="62">
        <v>0</v>
      </c>
      <c r="E14" s="62">
        <v>0</v>
      </c>
      <c r="F14" s="62">
        <v>0</v>
      </c>
    </row>
    <row r="15" spans="1:6" ht="15">
      <c r="A15" s="40" t="s">
        <v>832</v>
      </c>
      <c r="B15" s="643" t="s">
        <v>1603</v>
      </c>
      <c r="C15" s="62">
        <v>0</v>
      </c>
      <c r="D15" s="62">
        <v>0</v>
      </c>
      <c r="E15" s="62">
        <v>0</v>
      </c>
      <c r="F15" s="62">
        <v>0</v>
      </c>
    </row>
    <row r="16" spans="1:6" ht="15">
      <c r="A16" s="40" t="s">
        <v>833</v>
      </c>
      <c r="B16" s="643" t="s">
        <v>1604</v>
      </c>
      <c r="C16" s="62">
        <v>0</v>
      </c>
      <c r="D16" s="62">
        <v>0</v>
      </c>
      <c r="E16" s="62">
        <v>0</v>
      </c>
      <c r="F16" s="62">
        <v>0</v>
      </c>
    </row>
    <row r="17" spans="1:6" ht="15">
      <c r="A17" s="40" t="s">
        <v>834</v>
      </c>
      <c r="B17" s="642" t="s">
        <v>1611</v>
      </c>
      <c r="C17" s="62">
        <v>0</v>
      </c>
      <c r="D17" s="62">
        <v>0</v>
      </c>
      <c r="E17" s="62">
        <v>0</v>
      </c>
      <c r="F17" s="62">
        <v>0</v>
      </c>
    </row>
    <row r="18" spans="1:6" ht="15">
      <c r="A18" s="40" t="s">
        <v>1612</v>
      </c>
      <c r="B18" s="642" t="s">
        <v>1613</v>
      </c>
      <c r="C18" s="62">
        <v>0</v>
      </c>
      <c r="D18" s="62">
        <v>0</v>
      </c>
      <c r="E18" s="62">
        <v>0</v>
      </c>
      <c r="F18" s="62">
        <v>0</v>
      </c>
    </row>
    <row r="19" spans="1:6" ht="15">
      <c r="A19" s="627" t="s">
        <v>1614</v>
      </c>
      <c r="B19" s="641" t="s">
        <v>1615</v>
      </c>
      <c r="C19" s="62">
        <v>0</v>
      </c>
      <c r="D19" s="62">
        <v>0</v>
      </c>
      <c r="E19" s="62">
        <v>0</v>
      </c>
      <c r="F19" s="62">
        <v>0</v>
      </c>
    </row>
    <row r="20" spans="1:6" ht="15">
      <c r="A20" s="627">
        <v>241</v>
      </c>
      <c r="B20" s="641" t="s">
        <v>1616</v>
      </c>
      <c r="C20" s="629"/>
      <c r="D20" s="629"/>
      <c r="E20" s="62">
        <v>0</v>
      </c>
      <c r="F20" s="62">
        <v>0</v>
      </c>
    </row>
    <row r="21" spans="1:6" ht="15">
      <c r="A21" s="627">
        <v>250</v>
      </c>
      <c r="B21" s="645" t="s">
        <v>1617</v>
      </c>
      <c r="C21" s="62">
        <f>C8+C19</f>
        <v>0</v>
      </c>
      <c r="D21" s="62">
        <f>D19+D8</f>
        <v>0</v>
      </c>
      <c r="E21" s="629"/>
      <c r="F21" s="629"/>
    </row>
    <row r="22" ht="15">
      <c r="B22" s="646"/>
    </row>
  </sheetData>
  <mergeCells count="3">
    <mergeCell ref="C4:D5"/>
    <mergeCell ref="E4:F4"/>
    <mergeCell ref="E5:F5"/>
  </mergeCells>
  <conditionalFormatting sqref="C20:D20">
    <cfRule type="cellIs" priority="1" dxfId="0" operator="lessThan" stopIfTrue="1">
      <formula>0</formula>
    </cfRule>
  </conditionalFormatting>
  <conditionalFormatting sqref="C1:I2 D4:E5 C4:C19 E6:E20 D7:D19 F7:F21 G8:G21 C21:E21">
    <cfRule type="cellIs" priority="2"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5" r:id="rId1"/>
  <headerFooter>
    <oddHeader>&amp;CEN
Annex XXXV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589FE-51A9-4E82-B243-FCBAF4BAEC68}">
  <sheetPr>
    <pageSetUpPr fitToPage="1"/>
  </sheetPr>
  <dimension ref="B3:P52"/>
  <sheetViews>
    <sheetView zoomScale="85" zoomScaleNormal="85" workbookViewId="0" topLeftCell="A1"/>
  </sheetViews>
  <sheetFormatPr defaultColWidth="9.140625" defaultRowHeight="15"/>
  <cols>
    <col min="1" max="1" width="9.140625" style="1" customWidth="1"/>
    <col min="2" max="2" width="7.57421875" style="63" customWidth="1"/>
    <col min="3" max="3" width="44.00390625" style="1" customWidth="1"/>
    <col min="4" max="5" width="23.00390625" style="1" customWidth="1"/>
    <col min="6" max="10" width="21.140625" style="1" customWidth="1"/>
    <col min="11" max="16384" width="9.140625" style="1" customWidth="1"/>
  </cols>
  <sheetData>
    <row r="3" spans="3:10" ht="24" customHeight="1">
      <c r="C3" s="47" t="s">
        <v>190</v>
      </c>
      <c r="D3" s="47"/>
      <c r="E3" s="47"/>
      <c r="F3" s="47"/>
      <c r="G3" s="47"/>
      <c r="H3" s="47"/>
      <c r="I3" s="47"/>
      <c r="J3" s="47"/>
    </row>
    <row r="5" ht="15">
      <c r="B5" s="1"/>
    </row>
    <row r="6" spans="2:10" ht="15">
      <c r="B6" s="1"/>
      <c r="D6" s="59" t="s">
        <v>7</v>
      </c>
      <c r="E6" s="59" t="s">
        <v>8</v>
      </c>
      <c r="F6" s="59" t="s">
        <v>9</v>
      </c>
      <c r="G6" s="59" t="s">
        <v>46</v>
      </c>
      <c r="H6" s="59" t="s">
        <v>47</v>
      </c>
      <c r="I6" s="59" t="s">
        <v>156</v>
      </c>
      <c r="J6" s="59" t="s">
        <v>157</v>
      </c>
    </row>
    <row r="7" spans="2:10" ht="15">
      <c r="B7" s="1"/>
      <c r="C7" s="1" t="s">
        <v>191</v>
      </c>
      <c r="D7" s="1009" t="s">
        <v>192</v>
      </c>
      <c r="E7" s="1010" t="s">
        <v>193</v>
      </c>
      <c r="F7" s="1009" t="s">
        <v>194</v>
      </c>
      <c r="G7" s="1009"/>
      <c r="H7" s="1009"/>
      <c r="I7" s="1009"/>
      <c r="J7" s="1009"/>
    </row>
    <row r="8" spans="2:10" ht="90.75" customHeight="1">
      <c r="B8" s="1"/>
      <c r="D8" s="1009"/>
      <c r="E8" s="1010"/>
      <c r="F8" s="59" t="s">
        <v>195</v>
      </c>
      <c r="G8" s="59" t="s">
        <v>196</v>
      </c>
      <c r="H8" s="59" t="s">
        <v>197</v>
      </c>
      <c r="I8" s="59" t="s">
        <v>198</v>
      </c>
      <c r="J8" s="59" t="s">
        <v>199</v>
      </c>
    </row>
    <row r="9" spans="3:16" ht="45">
      <c r="C9" s="64" t="s">
        <v>200</v>
      </c>
      <c r="D9" s="65"/>
      <c r="E9" s="66"/>
      <c r="F9" s="66"/>
      <c r="G9" s="66"/>
      <c r="H9" s="66"/>
      <c r="I9" s="66"/>
      <c r="J9" s="66"/>
      <c r="P9" s="67"/>
    </row>
    <row r="10" spans="2:10" ht="15">
      <c r="B10" s="41">
        <v>1</v>
      </c>
      <c r="C10" s="68"/>
      <c r="D10" s="69"/>
      <c r="E10" s="70"/>
      <c r="F10" s="70"/>
      <c r="G10" s="70"/>
      <c r="H10" s="70"/>
      <c r="I10" s="71"/>
      <c r="J10" s="71"/>
    </row>
    <row r="11" spans="2:10" ht="15">
      <c r="B11" s="41">
        <v>2</v>
      </c>
      <c r="C11" s="68"/>
      <c r="D11" s="69"/>
      <c r="E11" s="70"/>
      <c r="F11" s="70"/>
      <c r="G11" s="70"/>
      <c r="H11" s="70"/>
      <c r="I11" s="71"/>
      <c r="J11" s="71"/>
    </row>
    <row r="12" spans="2:10" ht="15">
      <c r="B12" s="41">
        <v>3</v>
      </c>
      <c r="C12" s="68"/>
      <c r="D12" s="69"/>
      <c r="E12" s="70"/>
      <c r="F12" s="70"/>
      <c r="G12" s="70"/>
      <c r="H12" s="70"/>
      <c r="I12" s="71"/>
      <c r="J12" s="71"/>
    </row>
    <row r="13" spans="2:10" ht="15">
      <c r="B13" s="72"/>
      <c r="C13" s="68"/>
      <c r="D13" s="69"/>
      <c r="E13" s="70"/>
      <c r="F13" s="70"/>
      <c r="G13" s="70"/>
      <c r="H13" s="70"/>
      <c r="I13" s="71"/>
      <c r="J13" s="71"/>
    </row>
    <row r="14" spans="2:10" ht="15">
      <c r="B14" s="72"/>
      <c r="C14" s="68"/>
      <c r="D14" s="69"/>
      <c r="E14" s="70"/>
      <c r="F14" s="70"/>
      <c r="G14" s="70"/>
      <c r="H14" s="70"/>
      <c r="I14" s="71"/>
      <c r="J14" s="71"/>
    </row>
    <row r="15" spans="2:10" ht="15">
      <c r="B15" s="72"/>
      <c r="C15" s="68"/>
      <c r="D15" s="69"/>
      <c r="E15" s="70"/>
      <c r="F15" s="70"/>
      <c r="G15" s="70"/>
      <c r="H15" s="70"/>
      <c r="I15" s="71"/>
      <c r="J15" s="71"/>
    </row>
    <row r="16" spans="2:10" ht="15">
      <c r="B16" s="72"/>
      <c r="C16" s="68"/>
      <c r="D16" s="69"/>
      <c r="E16" s="70"/>
      <c r="F16" s="70"/>
      <c r="G16" s="70"/>
      <c r="H16" s="70"/>
      <c r="I16" s="71"/>
      <c r="J16" s="71"/>
    </row>
    <row r="17" spans="2:10" ht="15">
      <c r="B17" s="72"/>
      <c r="C17" s="68"/>
      <c r="D17" s="69"/>
      <c r="E17" s="70"/>
      <c r="F17" s="70"/>
      <c r="G17" s="70"/>
      <c r="H17" s="70"/>
      <c r="I17" s="71"/>
      <c r="J17" s="71"/>
    </row>
    <row r="18" spans="2:10" ht="15">
      <c r="B18" s="72"/>
      <c r="C18" s="68"/>
      <c r="D18" s="69"/>
      <c r="E18" s="70"/>
      <c r="F18" s="70"/>
      <c r="G18" s="70"/>
      <c r="H18" s="70"/>
      <c r="I18" s="71"/>
      <c r="J18" s="71"/>
    </row>
    <row r="19" spans="2:10" ht="15">
      <c r="B19" s="41"/>
      <c r="C19" s="68" t="s">
        <v>201</v>
      </c>
      <c r="D19" s="69"/>
      <c r="E19" s="70"/>
      <c r="F19" s="70"/>
      <c r="G19" s="70"/>
      <c r="H19" s="70"/>
      <c r="I19" s="71"/>
      <c r="J19" s="71"/>
    </row>
    <row r="20" spans="2:10" ht="15">
      <c r="B20" s="73" t="s">
        <v>202</v>
      </c>
      <c r="C20" s="74" t="s">
        <v>203</v>
      </c>
      <c r="D20" s="69"/>
      <c r="E20" s="70"/>
      <c r="F20" s="70"/>
      <c r="G20" s="70"/>
      <c r="H20" s="70"/>
      <c r="I20" s="71"/>
      <c r="J20" s="71"/>
    </row>
    <row r="21" spans="2:10" ht="15">
      <c r="B21" s="41"/>
      <c r="C21" s="68"/>
      <c r="D21" s="69"/>
      <c r="E21" s="70"/>
      <c r="F21" s="70"/>
      <c r="G21" s="70"/>
      <c r="H21" s="70"/>
      <c r="I21" s="71"/>
      <c r="J21" s="71"/>
    </row>
    <row r="22" spans="2:10" ht="45">
      <c r="B22" s="41"/>
      <c r="C22" s="64" t="s">
        <v>204</v>
      </c>
      <c r="D22" s="65"/>
      <c r="E22" s="66"/>
      <c r="F22" s="66"/>
      <c r="G22" s="66"/>
      <c r="H22" s="66"/>
      <c r="I22" s="66"/>
      <c r="J22" s="66"/>
    </row>
    <row r="23" spans="2:10" ht="15">
      <c r="B23" s="72" t="s">
        <v>205</v>
      </c>
      <c r="C23" s="68"/>
      <c r="D23" s="69"/>
      <c r="E23" s="70"/>
      <c r="F23" s="70"/>
      <c r="G23" s="70"/>
      <c r="H23" s="70"/>
      <c r="I23" s="71"/>
      <c r="J23" s="71"/>
    </row>
    <row r="24" spans="2:10" ht="15">
      <c r="B24" s="41">
        <v>2</v>
      </c>
      <c r="C24" s="68"/>
      <c r="D24" s="69"/>
      <c r="E24" s="70"/>
      <c r="F24" s="70"/>
      <c r="G24" s="70"/>
      <c r="H24" s="70"/>
      <c r="I24" s="71"/>
      <c r="J24" s="71"/>
    </row>
    <row r="25" spans="2:10" ht="15">
      <c r="B25" s="41">
        <v>3</v>
      </c>
      <c r="C25" s="68"/>
      <c r="D25" s="69"/>
      <c r="E25" s="70"/>
      <c r="F25" s="70"/>
      <c r="G25" s="70"/>
      <c r="H25" s="70"/>
      <c r="I25" s="71"/>
      <c r="J25" s="71"/>
    </row>
    <row r="26" spans="2:10" ht="15">
      <c r="B26" s="41"/>
      <c r="C26" s="68"/>
      <c r="D26" s="69"/>
      <c r="E26" s="70"/>
      <c r="F26" s="70"/>
      <c r="G26" s="70"/>
      <c r="H26" s="70"/>
      <c r="I26" s="71"/>
      <c r="J26" s="71"/>
    </row>
    <row r="27" spans="2:10" ht="15">
      <c r="B27" s="41"/>
      <c r="C27" s="68"/>
      <c r="D27" s="69"/>
      <c r="E27" s="70"/>
      <c r="F27" s="70"/>
      <c r="G27" s="70"/>
      <c r="H27" s="70"/>
      <c r="I27" s="71"/>
      <c r="J27" s="71"/>
    </row>
    <row r="28" spans="2:10" ht="15">
      <c r="B28" s="41"/>
      <c r="C28" s="68"/>
      <c r="D28" s="69"/>
      <c r="E28" s="70"/>
      <c r="F28" s="70"/>
      <c r="G28" s="70"/>
      <c r="H28" s="70"/>
      <c r="I28" s="71"/>
      <c r="J28" s="71"/>
    </row>
    <row r="29" spans="2:10" ht="15">
      <c r="B29" s="41"/>
      <c r="C29" s="68"/>
      <c r="D29" s="69"/>
      <c r="E29" s="70"/>
      <c r="F29" s="70"/>
      <c r="G29" s="70"/>
      <c r="H29" s="70"/>
      <c r="I29" s="71"/>
      <c r="J29" s="71"/>
    </row>
    <row r="30" spans="2:10" ht="15">
      <c r="B30" s="41"/>
      <c r="C30" s="68" t="s">
        <v>201</v>
      </c>
      <c r="D30" s="69"/>
      <c r="E30" s="70"/>
      <c r="F30" s="70"/>
      <c r="G30" s="70"/>
      <c r="H30" s="70"/>
      <c r="I30" s="71"/>
      <c r="J30" s="71"/>
    </row>
    <row r="31" spans="2:10" ht="15">
      <c r="B31" s="75" t="s">
        <v>202</v>
      </c>
      <c r="C31" s="74" t="s">
        <v>206</v>
      </c>
      <c r="D31" s="69"/>
      <c r="E31" s="70"/>
      <c r="F31" s="70"/>
      <c r="G31" s="70"/>
      <c r="H31" s="70"/>
      <c r="I31" s="71"/>
      <c r="J31" s="71"/>
    </row>
    <row r="32" spans="3:4" ht="15">
      <c r="C32" s="1011"/>
      <c r="D32" s="1011"/>
    </row>
    <row r="33" spans="3:4" ht="15">
      <c r="C33" s="1011"/>
      <c r="D33" s="1011"/>
    </row>
    <row r="34" spans="3:4" ht="15">
      <c r="C34" s="1012"/>
      <c r="D34" s="1012"/>
    </row>
    <row r="35" spans="3:4" ht="15">
      <c r="C35" s="1008"/>
      <c r="D35" s="1008"/>
    </row>
    <row r="36" spans="3:4" ht="15">
      <c r="C36" s="1013"/>
      <c r="D36" s="1013"/>
    </row>
    <row r="37" spans="3:4" ht="15">
      <c r="C37" s="1013"/>
      <c r="D37" s="1013"/>
    </row>
    <row r="38" spans="3:4" ht="15">
      <c r="C38" s="1007"/>
      <c r="D38" s="1007"/>
    </row>
    <row r="39" spans="3:4" ht="15">
      <c r="C39" s="1007"/>
      <c r="D39" s="1007"/>
    </row>
    <row r="40" spans="3:4" ht="15">
      <c r="C40" s="1006"/>
      <c r="D40" s="1006"/>
    </row>
    <row r="41" spans="3:4" ht="15">
      <c r="C41" s="1007"/>
      <c r="D41" s="1007"/>
    </row>
    <row r="42" spans="3:4" ht="15">
      <c r="C42" s="1006"/>
      <c r="D42" s="1006"/>
    </row>
    <row r="43" spans="3:4" ht="15">
      <c r="C43" s="1007"/>
      <c r="D43" s="1007"/>
    </row>
    <row r="44" spans="3:4" ht="15">
      <c r="C44" s="1006"/>
      <c r="D44" s="1006"/>
    </row>
    <row r="45" spans="3:4" ht="15">
      <c r="C45" s="1007"/>
      <c r="D45" s="1007"/>
    </row>
    <row r="46" spans="3:4" ht="15">
      <c r="C46" s="1006"/>
      <c r="D46" s="1006"/>
    </row>
    <row r="47" spans="3:4" ht="15">
      <c r="C47" s="1008"/>
      <c r="D47" s="1008"/>
    </row>
    <row r="48" spans="3:4" ht="15">
      <c r="C48" s="1006"/>
      <c r="D48" s="1006"/>
    </row>
    <row r="49" spans="3:4" ht="15">
      <c r="C49" s="1007"/>
      <c r="D49" s="1007"/>
    </row>
    <row r="50" spans="3:4" ht="15">
      <c r="C50" s="1007"/>
      <c r="D50" s="1007"/>
    </row>
    <row r="51" spans="3:4" ht="15">
      <c r="C51" s="1007"/>
      <c r="D51" s="1007"/>
    </row>
    <row r="52" spans="3:4" ht="15">
      <c r="C52" s="1006"/>
      <c r="D52" s="1006"/>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rintOptions/>
  <pageMargins left="0.7" right="0.7" top="0.75" bottom="0.75" header="0.3" footer="0.3"/>
  <pageSetup fitToHeight="1" fitToWidth="1" horizontalDpi="1200" verticalDpi="1200" orientation="landscape" paperSize="9" scale="64" r:id="rId1"/>
  <headerFooter>
    <oddHeader>&amp;CEN
Annex V</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493B-BEC8-428D-B55F-CD1803B45517}">
  <sheetPr>
    <pageSetUpPr fitToPage="1"/>
  </sheetPr>
  <dimension ref="B2:E26"/>
  <sheetViews>
    <sheetView showGridLines="0" zoomScale="85" zoomScaleNormal="85" zoomScalePageLayoutView="110" workbookViewId="0" topLeftCell="A21">
      <selection activeCell="D24" sqref="D24"/>
    </sheetView>
  </sheetViews>
  <sheetFormatPr defaultColWidth="9.140625" defaultRowHeight="15"/>
  <cols>
    <col min="1" max="1" width="6.57421875" style="1" customWidth="1"/>
    <col min="2" max="2" width="9.140625" style="1" customWidth="1"/>
    <col min="3" max="3" width="77.28125" style="3" customWidth="1"/>
    <col min="4" max="4" width="125.8515625" style="1" customWidth="1"/>
    <col min="5" max="5" width="28.00390625" style="825" customWidth="1"/>
    <col min="6" max="16384" width="9.140625" style="1" customWidth="1"/>
  </cols>
  <sheetData>
    <row r="2" ht="15">
      <c r="B2" s="824" t="s">
        <v>1777</v>
      </c>
    </row>
    <row r="3" ht="15">
      <c r="B3" s="91" t="s">
        <v>1785</v>
      </c>
    </row>
    <row r="4" spans="4:5" ht="15">
      <c r="D4" s="87"/>
      <c r="E4" s="826"/>
    </row>
    <row r="5" spans="2:5" ht="30">
      <c r="B5" s="15" t="s">
        <v>114</v>
      </c>
      <c r="C5" s="1010" t="s">
        <v>123</v>
      </c>
      <c r="D5" s="1010"/>
      <c r="E5" s="827"/>
    </row>
    <row r="6" spans="2:5" ht="15">
      <c r="B6" s="175"/>
      <c r="C6" s="828" t="s">
        <v>1786</v>
      </c>
      <c r="D6" s="829"/>
      <c r="E6" s="827"/>
    </row>
    <row r="7" spans="2:5" ht="90.95" customHeight="1">
      <c r="B7" s="142" t="s">
        <v>117</v>
      </c>
      <c r="C7" s="23" t="s">
        <v>1787</v>
      </c>
      <c r="D7" s="924" t="s">
        <v>2013</v>
      </c>
      <c r="E7" s="827"/>
    </row>
    <row r="8" spans="2:5" ht="120">
      <c r="B8" s="142" t="s">
        <v>118</v>
      </c>
      <c r="C8" s="23" t="s">
        <v>1788</v>
      </c>
      <c r="D8" s="23" t="s">
        <v>2014</v>
      </c>
      <c r="E8" s="827"/>
    </row>
    <row r="9" spans="2:5" ht="90">
      <c r="B9" s="142" t="s">
        <v>148</v>
      </c>
      <c r="C9" s="23" t="s">
        <v>1789</v>
      </c>
      <c r="D9" s="830" t="s">
        <v>2015</v>
      </c>
      <c r="E9" s="827"/>
    </row>
    <row r="10" spans="2:5" ht="75">
      <c r="B10" s="142" t="s">
        <v>133</v>
      </c>
      <c r="C10" s="23" t="s">
        <v>1790</v>
      </c>
      <c r="D10" s="23" t="s">
        <v>1791</v>
      </c>
      <c r="E10" s="827"/>
    </row>
    <row r="11" spans="2:5" ht="15">
      <c r="B11" s="831"/>
      <c r="C11" s="828" t="s">
        <v>1792</v>
      </c>
      <c r="D11" s="831"/>
      <c r="E11" s="827"/>
    </row>
    <row r="12" spans="2:5" ht="75">
      <c r="B12" s="5" t="s">
        <v>135</v>
      </c>
      <c r="C12" s="23" t="s">
        <v>1793</v>
      </c>
      <c r="D12" s="23" t="s">
        <v>2016</v>
      </c>
      <c r="E12" s="832"/>
    </row>
    <row r="13" spans="2:5" ht="90">
      <c r="B13" s="5" t="s">
        <v>138</v>
      </c>
      <c r="C13" s="23" t="s">
        <v>1794</v>
      </c>
      <c r="D13" s="23" t="s">
        <v>2017</v>
      </c>
      <c r="E13" s="832"/>
    </row>
    <row r="14" spans="2:5" ht="60">
      <c r="B14" s="142" t="s">
        <v>141</v>
      </c>
      <c r="C14" s="23" t="s">
        <v>1795</v>
      </c>
      <c r="D14" s="833" t="s">
        <v>2018</v>
      </c>
      <c r="E14" s="827"/>
    </row>
    <row r="15" spans="2:5" ht="45">
      <c r="B15" s="142" t="s">
        <v>285</v>
      </c>
      <c r="C15" s="23" t="s">
        <v>1796</v>
      </c>
      <c r="D15" s="23" t="s">
        <v>2019</v>
      </c>
      <c r="E15" s="832"/>
    </row>
    <row r="16" spans="2:5" ht="90">
      <c r="B16" s="142" t="s">
        <v>334</v>
      </c>
      <c r="C16" s="23" t="s">
        <v>1797</v>
      </c>
      <c r="D16" s="834" t="s">
        <v>2020</v>
      </c>
      <c r="E16" s="832"/>
    </row>
    <row r="17" spans="2:5" ht="15">
      <c r="B17" s="175"/>
      <c r="C17" s="835" t="s">
        <v>1798</v>
      </c>
      <c r="D17" s="836"/>
      <c r="E17" s="832"/>
    </row>
    <row r="18" spans="2:5" ht="30">
      <c r="B18" s="142" t="s">
        <v>1498</v>
      </c>
      <c r="C18" s="23" t="s">
        <v>1799</v>
      </c>
      <c r="D18" s="1377" t="s">
        <v>2021</v>
      </c>
      <c r="E18" s="832"/>
    </row>
    <row r="19" spans="2:5" ht="30">
      <c r="B19" s="142" t="s">
        <v>1800</v>
      </c>
      <c r="C19" s="23" t="s">
        <v>1801</v>
      </c>
      <c r="D19" s="1378"/>
      <c r="E19" s="832"/>
    </row>
    <row r="20" spans="2:5" ht="146.45" customHeight="1">
      <c r="B20" s="142" t="s">
        <v>1802</v>
      </c>
      <c r="C20" s="23" t="s">
        <v>1803</v>
      </c>
      <c r="D20" s="837" t="s">
        <v>2022</v>
      </c>
      <c r="E20" s="827"/>
    </row>
    <row r="21" spans="2:5" ht="66" customHeight="1">
      <c r="B21" s="142" t="s">
        <v>1804</v>
      </c>
      <c r="C21" s="23" t="s">
        <v>1805</v>
      </c>
      <c r="D21" s="532" t="s">
        <v>1791</v>
      </c>
      <c r="E21" s="827"/>
    </row>
    <row r="22" spans="2:5" ht="45">
      <c r="B22" s="142" t="s">
        <v>1806</v>
      </c>
      <c r="C22" s="23" t="s">
        <v>1807</v>
      </c>
      <c r="D22" s="23" t="s">
        <v>2023</v>
      </c>
      <c r="E22" s="832"/>
    </row>
    <row r="23" spans="2:5" ht="30">
      <c r="B23" s="142" t="s">
        <v>1808</v>
      </c>
      <c r="C23" s="23" t="s">
        <v>1809</v>
      </c>
      <c r="D23" s="23" t="s">
        <v>1810</v>
      </c>
      <c r="E23" s="832"/>
    </row>
    <row r="24" spans="2:5" ht="90">
      <c r="B24" s="142" t="s">
        <v>1811</v>
      </c>
      <c r="C24" s="23" t="s">
        <v>1812</v>
      </c>
      <c r="D24" s="23" t="s">
        <v>1813</v>
      </c>
      <c r="E24" s="832"/>
    </row>
    <row r="25" spans="2:5" ht="30">
      <c r="B25" s="142" t="s">
        <v>1814</v>
      </c>
      <c r="C25" s="23" t="s">
        <v>1815</v>
      </c>
      <c r="D25" s="23" t="s">
        <v>2024</v>
      </c>
      <c r="E25" s="832"/>
    </row>
    <row r="26" spans="2:5" ht="270">
      <c r="B26" s="142" t="s">
        <v>1816</v>
      </c>
      <c r="C26" s="23" t="s">
        <v>1817</v>
      </c>
      <c r="D26" s="23" t="s">
        <v>1818</v>
      </c>
      <c r="E26" s="832"/>
    </row>
  </sheetData>
  <mergeCells count="2">
    <mergeCell ref="C5:D5"/>
    <mergeCell ref="D18:D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headerFooter>
    <oddHeader>&amp;L&amp;"Calibri"&amp;12&amp;K000000EBA Regular Use&amp;1#&amp;CEN
Annex I</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0F85-2DC7-4ED5-9C84-4819CD06B557}">
  <sheetPr>
    <pageSetUpPr fitToPage="1"/>
  </sheetPr>
  <dimension ref="B2:E26"/>
  <sheetViews>
    <sheetView showGridLines="0" zoomScale="70" zoomScaleNormal="70" zoomScalePageLayoutView="110" workbookViewId="0" topLeftCell="A23">
      <selection activeCell="D24" sqref="D24"/>
    </sheetView>
  </sheetViews>
  <sheetFormatPr defaultColWidth="9.140625" defaultRowHeight="15"/>
  <cols>
    <col min="1" max="1" width="6.57421875" style="3" customWidth="1"/>
    <col min="2" max="2" width="9.140625" style="3" customWidth="1"/>
    <col min="3" max="3" width="94.28125" style="3" customWidth="1"/>
    <col min="4" max="4" width="127.140625" style="3" customWidth="1"/>
    <col min="5" max="5" width="46.140625" style="3" customWidth="1"/>
    <col min="6" max="16384" width="9.140625" style="3" customWidth="1"/>
  </cols>
  <sheetData>
    <row r="2" ht="15">
      <c r="B2" s="824" t="s">
        <v>1778</v>
      </c>
    </row>
    <row r="3" ht="15">
      <c r="B3" s="516" t="s">
        <v>1785</v>
      </c>
    </row>
    <row r="4" ht="15">
      <c r="D4" s="838"/>
    </row>
    <row r="5" spans="2:4" ht="30">
      <c r="B5" s="5" t="s">
        <v>114</v>
      </c>
      <c r="C5" s="991" t="s">
        <v>123</v>
      </c>
      <c r="D5" s="991"/>
    </row>
    <row r="6" spans="2:4" ht="15">
      <c r="B6" s="839"/>
      <c r="C6" s="828" t="s">
        <v>1786</v>
      </c>
      <c r="D6" s="840"/>
    </row>
    <row r="7" spans="2:5" ht="152.45" customHeight="1">
      <c r="B7" s="142" t="s">
        <v>117</v>
      </c>
      <c r="C7" s="23" t="s">
        <v>1819</v>
      </c>
      <c r="D7" s="23" t="s">
        <v>1820</v>
      </c>
      <c r="E7" s="584"/>
    </row>
    <row r="8" spans="2:4" ht="60">
      <c r="B8" s="142" t="s">
        <v>118</v>
      </c>
      <c r="C8" s="23" t="s">
        <v>1821</v>
      </c>
      <c r="D8" s="23" t="s">
        <v>1822</v>
      </c>
    </row>
    <row r="9" spans="2:4" ht="45">
      <c r="B9" s="142" t="s">
        <v>148</v>
      </c>
      <c r="C9" s="23" t="s">
        <v>1823</v>
      </c>
      <c r="D9" s="23" t="s">
        <v>1824</v>
      </c>
    </row>
    <row r="10" spans="2:4" ht="15">
      <c r="B10" s="841"/>
      <c r="C10" s="828" t="s">
        <v>1792</v>
      </c>
      <c r="D10" s="841"/>
    </row>
    <row r="11" spans="2:4" ht="45">
      <c r="B11" s="142" t="s">
        <v>133</v>
      </c>
      <c r="C11" s="23" t="s">
        <v>1825</v>
      </c>
      <c r="D11" s="1379" t="s">
        <v>2025</v>
      </c>
    </row>
    <row r="12" spans="2:4" ht="15">
      <c r="B12" s="842" t="s">
        <v>334</v>
      </c>
      <c r="C12" s="843" t="s">
        <v>1826</v>
      </c>
      <c r="D12" s="1380"/>
    </row>
    <row r="13" spans="2:4" ht="15">
      <c r="B13" s="842" t="s">
        <v>1827</v>
      </c>
      <c r="C13" s="843" t="s">
        <v>1828</v>
      </c>
      <c r="D13" s="1380"/>
    </row>
    <row r="14" spans="2:4" ht="15">
      <c r="B14" s="842" t="s">
        <v>1829</v>
      </c>
      <c r="C14" s="843" t="s">
        <v>1830</v>
      </c>
      <c r="D14" s="1380"/>
    </row>
    <row r="15" spans="2:4" ht="27.6" customHeight="1">
      <c r="B15" s="842" t="s">
        <v>1831</v>
      </c>
      <c r="C15" s="843" t="s">
        <v>1832</v>
      </c>
      <c r="D15" s="1381"/>
    </row>
    <row r="16" spans="2:4" ht="45">
      <c r="B16" s="5" t="s">
        <v>135</v>
      </c>
      <c r="C16" s="23" t="s">
        <v>1833</v>
      </c>
      <c r="D16" s="833" t="s">
        <v>2018</v>
      </c>
    </row>
    <row r="17" spans="2:4" ht="45">
      <c r="B17" s="5" t="s">
        <v>138</v>
      </c>
      <c r="C17" s="23" t="s">
        <v>1834</v>
      </c>
      <c r="D17" s="23" t="s">
        <v>2026</v>
      </c>
    </row>
    <row r="18" spans="2:4" ht="90">
      <c r="B18" s="142" t="s">
        <v>141</v>
      </c>
      <c r="C18" s="23" t="s">
        <v>1835</v>
      </c>
      <c r="D18" s="23" t="s">
        <v>2027</v>
      </c>
    </row>
    <row r="19" spans="2:4" ht="15">
      <c r="B19" s="839"/>
      <c r="C19" s="828" t="s">
        <v>1798</v>
      </c>
      <c r="D19" s="840"/>
    </row>
    <row r="20" spans="2:4" ht="42.95" customHeight="1">
      <c r="B20" s="142" t="s">
        <v>285</v>
      </c>
      <c r="C20" s="23" t="s">
        <v>1836</v>
      </c>
      <c r="D20" s="23" t="s">
        <v>2028</v>
      </c>
    </row>
    <row r="21" spans="2:4" ht="150">
      <c r="B21" s="142" t="s">
        <v>334</v>
      </c>
      <c r="C21" s="23" t="s">
        <v>1837</v>
      </c>
      <c r="D21" s="23" t="s">
        <v>2029</v>
      </c>
    </row>
    <row r="22" spans="2:4" ht="45">
      <c r="B22" s="142" t="s">
        <v>1498</v>
      </c>
      <c r="C22" s="23" t="s">
        <v>1838</v>
      </c>
      <c r="D22" s="23" t="s">
        <v>1839</v>
      </c>
    </row>
    <row r="23" spans="2:4" ht="30">
      <c r="B23" s="142" t="s">
        <v>1800</v>
      </c>
      <c r="C23" s="23" t="s">
        <v>1840</v>
      </c>
      <c r="D23" s="23" t="s">
        <v>2030</v>
      </c>
    </row>
    <row r="24" spans="2:4" ht="30">
      <c r="B24" s="142" t="s">
        <v>1802</v>
      </c>
      <c r="C24" s="23" t="s">
        <v>1841</v>
      </c>
      <c r="D24" s="23" t="s">
        <v>2031</v>
      </c>
    </row>
    <row r="25" spans="2:4" ht="270">
      <c r="B25" s="142" t="s">
        <v>1804</v>
      </c>
      <c r="C25" s="23" t="s">
        <v>1817</v>
      </c>
      <c r="D25" s="23" t="s">
        <v>1818</v>
      </c>
    </row>
    <row r="26" ht="15">
      <c r="B26" s="142"/>
    </row>
  </sheetData>
  <mergeCells count="2">
    <mergeCell ref="C5:D5"/>
    <mergeCell ref="D11:D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headerFooter>
    <oddHeader>&amp;L&amp;"Calibri"&amp;12&amp;K000000EBA Regular Use&amp;1#&amp;CEN
Annex I</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54146-5F5D-4073-9802-CC23DA6B8B95}">
  <sheetPr>
    <pageSetUpPr fitToPage="1"/>
  </sheetPr>
  <dimension ref="B2:D23"/>
  <sheetViews>
    <sheetView showGridLines="0" zoomScale="80" zoomScaleNormal="80" zoomScalePageLayoutView="110" workbookViewId="0" topLeftCell="A8">
      <selection activeCell="D17" sqref="D17:D23"/>
    </sheetView>
  </sheetViews>
  <sheetFormatPr defaultColWidth="9.140625" defaultRowHeight="15"/>
  <cols>
    <col min="1" max="1" width="6.57421875" style="1" customWidth="1"/>
    <col min="2" max="2" width="9.140625" style="1" customWidth="1"/>
    <col min="3" max="3" width="93.00390625" style="1" bestFit="1" customWidth="1"/>
    <col min="4" max="4" width="80.7109375" style="1" customWidth="1"/>
    <col min="5" max="16384" width="9.140625" style="1" customWidth="1"/>
  </cols>
  <sheetData>
    <row r="2" ht="15">
      <c r="B2" s="824" t="s">
        <v>1779</v>
      </c>
    </row>
    <row r="3" ht="15.75">
      <c r="B3" s="187" t="s">
        <v>1785</v>
      </c>
    </row>
    <row r="4" ht="15">
      <c r="D4" s="87"/>
    </row>
    <row r="5" spans="2:4" ht="30">
      <c r="B5" s="15" t="s">
        <v>114</v>
      </c>
      <c r="C5" s="1010" t="s">
        <v>123</v>
      </c>
      <c r="D5" s="1010"/>
    </row>
    <row r="6" spans="2:4" ht="15">
      <c r="B6" s="831"/>
      <c r="C6" s="844" t="s">
        <v>1792</v>
      </c>
      <c r="D6" s="831"/>
    </row>
    <row r="7" spans="2:4" ht="197.45" customHeight="1">
      <c r="B7" s="142" t="s">
        <v>117</v>
      </c>
      <c r="C7" s="189" t="s">
        <v>1842</v>
      </c>
      <c r="D7" s="1382" t="s">
        <v>2032</v>
      </c>
    </row>
    <row r="8" spans="2:4" ht="31.5">
      <c r="B8" s="142" t="s">
        <v>118</v>
      </c>
      <c r="C8" s="189" t="s">
        <v>1843</v>
      </c>
      <c r="D8" s="1383"/>
    </row>
    <row r="9" spans="2:4" ht="30.95" customHeight="1">
      <c r="B9" s="142" t="s">
        <v>148</v>
      </c>
      <c r="C9" s="189" t="s">
        <v>1844</v>
      </c>
      <c r="D9" s="1383"/>
    </row>
    <row r="10" spans="2:4" ht="15.75">
      <c r="B10" s="845" t="s">
        <v>334</v>
      </c>
      <c r="C10" s="846" t="s">
        <v>1845</v>
      </c>
      <c r="D10" s="1383"/>
    </row>
    <row r="11" spans="2:4" ht="15.75">
      <c r="B11" s="845" t="s">
        <v>1827</v>
      </c>
      <c r="C11" s="846" t="s">
        <v>1846</v>
      </c>
      <c r="D11" s="1383"/>
    </row>
    <row r="12" spans="2:4" ht="15.75">
      <c r="B12" s="845" t="s">
        <v>1829</v>
      </c>
      <c r="C12" s="846" t="s">
        <v>1847</v>
      </c>
      <c r="D12" s="1383"/>
    </row>
    <row r="13" spans="2:4" ht="15.75">
      <c r="B13" s="845" t="s">
        <v>1831</v>
      </c>
      <c r="C13" s="846" t="s">
        <v>1848</v>
      </c>
      <c r="D13" s="1383"/>
    </row>
    <row r="14" spans="2:4" ht="15.75">
      <c r="B14" s="845" t="s">
        <v>1849</v>
      </c>
      <c r="C14" s="846" t="s">
        <v>1850</v>
      </c>
      <c r="D14" s="1383"/>
    </row>
    <row r="15" spans="2:4" ht="42.6" customHeight="1">
      <c r="B15" s="845" t="s">
        <v>1851</v>
      </c>
      <c r="C15" s="846" t="s">
        <v>1852</v>
      </c>
      <c r="D15" s="1384"/>
    </row>
    <row r="16" spans="2:4" ht="15">
      <c r="B16" s="831"/>
      <c r="C16" s="844" t="s">
        <v>1798</v>
      </c>
      <c r="D16" s="831"/>
    </row>
    <row r="17" spans="2:4" ht="31.5">
      <c r="B17" s="15" t="s">
        <v>133</v>
      </c>
      <c r="C17" s="189" t="s">
        <v>1853</v>
      </c>
      <c r="D17" s="1382" t="s">
        <v>1854</v>
      </c>
    </row>
    <row r="18" spans="2:4" ht="15.75">
      <c r="B18" s="845" t="s">
        <v>334</v>
      </c>
      <c r="C18" s="846" t="s">
        <v>1845</v>
      </c>
      <c r="D18" s="1383"/>
    </row>
    <row r="19" spans="2:4" ht="15.75">
      <c r="B19" s="845" t="s">
        <v>1827</v>
      </c>
      <c r="C19" s="846" t="s">
        <v>1846</v>
      </c>
      <c r="D19" s="1383"/>
    </row>
    <row r="20" spans="2:4" ht="15.75">
      <c r="B20" s="845" t="s">
        <v>1829</v>
      </c>
      <c r="C20" s="846" t="s">
        <v>1847</v>
      </c>
      <c r="D20" s="1383"/>
    </row>
    <row r="21" spans="2:4" ht="15.75">
      <c r="B21" s="845" t="s">
        <v>1831</v>
      </c>
      <c r="C21" s="846" t="s">
        <v>1848</v>
      </c>
      <c r="D21" s="1383"/>
    </row>
    <row r="22" spans="2:4" ht="15.75">
      <c r="B22" s="845" t="s">
        <v>1849</v>
      </c>
      <c r="C22" s="846" t="s">
        <v>1850</v>
      </c>
      <c r="D22" s="1383"/>
    </row>
    <row r="23" spans="2:4" ht="44.1" customHeight="1">
      <c r="B23" s="845" t="s">
        <v>1851</v>
      </c>
      <c r="C23" s="846" t="s">
        <v>1852</v>
      </c>
      <c r="D23" s="1384"/>
    </row>
  </sheetData>
  <mergeCells count="3">
    <mergeCell ref="C5:D5"/>
    <mergeCell ref="D7:D15"/>
    <mergeCell ref="D17:D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headerFooter>
    <oddHeader>&amp;L&amp;"Calibri"&amp;12&amp;K000000EBA Regular Use&amp;1#&amp;CEN
Annex I</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DCC2-46DA-4690-ACEC-371D87B8D63D}">
  <dimension ref="A2:S65"/>
  <sheetViews>
    <sheetView zoomScale="85" zoomScaleNormal="85" workbookViewId="0" topLeftCell="A1"/>
  </sheetViews>
  <sheetFormatPr defaultColWidth="8.8515625" defaultRowHeight="15"/>
  <cols>
    <col min="1" max="1" width="8.8515625" style="847" customWidth="1"/>
    <col min="2" max="2" width="3.140625" style="847" customWidth="1"/>
    <col min="3" max="3" width="72.57421875" style="847" customWidth="1"/>
    <col min="4" max="4" width="21.57421875" style="847" customWidth="1"/>
    <col min="5" max="5" width="27.00390625" style="847" bestFit="1" customWidth="1"/>
    <col min="6" max="13" width="21.57421875" style="847" customWidth="1"/>
    <col min="14" max="14" width="23.57421875" style="847" customWidth="1"/>
    <col min="15" max="18" width="21.00390625" style="847" customWidth="1"/>
    <col min="19" max="19" width="17.421875" style="847" bestFit="1" customWidth="1"/>
    <col min="20" max="16384" width="8.8515625" style="847" customWidth="1"/>
  </cols>
  <sheetData>
    <row r="2" ht="15">
      <c r="C2" s="848" t="s">
        <v>1780</v>
      </c>
    </row>
    <row r="3" spans="3:19" ht="15" customHeight="1">
      <c r="C3" s="849" t="s">
        <v>1855</v>
      </c>
      <c r="D3" s="850" t="s">
        <v>7</v>
      </c>
      <c r="E3" s="850" t="s">
        <v>8</v>
      </c>
      <c r="F3" s="850" t="s">
        <v>9</v>
      </c>
      <c r="G3" s="850" t="s">
        <v>46</v>
      </c>
      <c r="H3" s="850" t="s">
        <v>47</v>
      </c>
      <c r="I3" s="850" t="s">
        <v>156</v>
      </c>
      <c r="J3" s="850" t="s">
        <v>157</v>
      </c>
      <c r="K3" s="850" t="s">
        <v>158</v>
      </c>
      <c r="L3" s="850" t="s">
        <v>159</v>
      </c>
      <c r="M3" s="850" t="s">
        <v>160</v>
      </c>
      <c r="N3" s="850" t="s">
        <v>161</v>
      </c>
      <c r="O3" s="850" t="s">
        <v>162</v>
      </c>
      <c r="P3" s="850" t="s">
        <v>163</v>
      </c>
      <c r="Q3" s="850" t="s">
        <v>758</v>
      </c>
      <c r="R3" s="850" t="s">
        <v>759</v>
      </c>
      <c r="S3" s="850" t="s">
        <v>760</v>
      </c>
    </row>
    <row r="4" spans="3:19" ht="76.5" customHeight="1">
      <c r="C4" s="851"/>
      <c r="D4" s="1387" t="s">
        <v>1856</v>
      </c>
      <c r="E4" s="1388"/>
      <c r="F4" s="1388"/>
      <c r="G4" s="1388"/>
      <c r="H4" s="1389"/>
      <c r="I4" s="1387" t="s">
        <v>1857</v>
      </c>
      <c r="J4" s="1388"/>
      <c r="K4" s="1389"/>
      <c r="L4" s="1390" t="s">
        <v>1858</v>
      </c>
      <c r="M4" s="1391"/>
      <c r="N4" s="1392" t="s">
        <v>1859</v>
      </c>
      <c r="O4" s="1385" t="s">
        <v>1860</v>
      </c>
      <c r="P4" s="1385" t="s">
        <v>1861</v>
      </c>
      <c r="Q4" s="1385" t="s">
        <v>1862</v>
      </c>
      <c r="R4" s="1385" t="s">
        <v>1863</v>
      </c>
      <c r="S4" s="1385" t="s">
        <v>1864</v>
      </c>
    </row>
    <row r="5" spans="3:19" ht="102">
      <c r="C5" s="851"/>
      <c r="D5" s="852"/>
      <c r="E5" s="853" t="s">
        <v>1865</v>
      </c>
      <c r="F5" s="853" t="s">
        <v>1866</v>
      </c>
      <c r="G5" s="854" t="s">
        <v>1867</v>
      </c>
      <c r="H5" s="854" t="s">
        <v>1868</v>
      </c>
      <c r="I5" s="855"/>
      <c r="J5" s="853" t="s">
        <v>1869</v>
      </c>
      <c r="K5" s="853" t="s">
        <v>1868</v>
      </c>
      <c r="L5" s="856"/>
      <c r="M5" s="857" t="s">
        <v>1870</v>
      </c>
      <c r="N5" s="1393"/>
      <c r="O5" s="1386"/>
      <c r="P5" s="1386"/>
      <c r="Q5" s="1386"/>
      <c r="R5" s="1386"/>
      <c r="S5" s="1386"/>
    </row>
    <row r="6" spans="2:19" ht="15">
      <c r="B6" s="858">
        <v>1</v>
      </c>
      <c r="C6" s="859" t="s">
        <v>1871</v>
      </c>
      <c r="D6" s="925">
        <v>1438.19</v>
      </c>
      <c r="E6" s="925">
        <v>56.91</v>
      </c>
      <c r="F6" s="925"/>
      <c r="G6" s="925">
        <v>125.45</v>
      </c>
      <c r="H6" s="925">
        <v>2.51</v>
      </c>
      <c r="I6" s="925">
        <v>-10.25</v>
      </c>
      <c r="J6" s="925">
        <v>-3.69</v>
      </c>
      <c r="K6" s="925">
        <v>-0.9</v>
      </c>
      <c r="L6" s="926"/>
      <c r="M6" s="926"/>
      <c r="N6" s="927"/>
      <c r="O6" s="932">
        <v>1415.14</v>
      </c>
      <c r="P6" s="932">
        <v>8.04</v>
      </c>
      <c r="Q6" s="932">
        <v>2.95</v>
      </c>
      <c r="R6" s="932">
        <v>12.06</v>
      </c>
      <c r="S6" s="954">
        <v>3</v>
      </c>
    </row>
    <row r="7" spans="2:19" ht="15">
      <c r="B7" s="858">
        <v>2</v>
      </c>
      <c r="C7" s="860" t="s">
        <v>1872</v>
      </c>
      <c r="D7" s="928">
        <v>98.71</v>
      </c>
      <c r="E7" s="928">
        <v>0</v>
      </c>
      <c r="F7" s="928"/>
      <c r="G7" s="928">
        <v>3.13</v>
      </c>
      <c r="H7" s="928">
        <v>0</v>
      </c>
      <c r="I7" s="928">
        <v>-0.23</v>
      </c>
      <c r="J7" s="928">
        <v>-0.07</v>
      </c>
      <c r="K7" s="928">
        <v>0</v>
      </c>
      <c r="L7" s="858"/>
      <c r="M7" s="858"/>
      <c r="N7" s="858"/>
      <c r="O7" s="933">
        <v>98.35</v>
      </c>
      <c r="P7" s="933">
        <v>0.36</v>
      </c>
      <c r="Q7" s="933">
        <v>0</v>
      </c>
      <c r="R7" s="933">
        <v>0</v>
      </c>
      <c r="S7" s="955">
        <v>3</v>
      </c>
    </row>
    <row r="8" spans="2:19" ht="15">
      <c r="B8" s="858">
        <v>3</v>
      </c>
      <c r="C8" s="860" t="s">
        <v>1873</v>
      </c>
      <c r="D8" s="928">
        <v>1.74</v>
      </c>
      <c r="E8" s="928">
        <v>0</v>
      </c>
      <c r="F8" s="928"/>
      <c r="G8" s="928">
        <v>0.78</v>
      </c>
      <c r="H8" s="928">
        <v>0.1</v>
      </c>
      <c r="I8" s="928">
        <v>-0.06</v>
      </c>
      <c r="J8" s="928">
        <v>-0.03</v>
      </c>
      <c r="K8" s="928">
        <v>-0.02</v>
      </c>
      <c r="L8" s="858"/>
      <c r="M8" s="858"/>
      <c r="N8" s="858"/>
      <c r="O8" s="933">
        <v>1.74</v>
      </c>
      <c r="P8" s="933">
        <v>0</v>
      </c>
      <c r="Q8" s="933">
        <v>0</v>
      </c>
      <c r="R8" s="933">
        <v>0</v>
      </c>
      <c r="S8" s="955">
        <v>2</v>
      </c>
    </row>
    <row r="9" spans="2:19" ht="15">
      <c r="B9" s="858">
        <v>4</v>
      </c>
      <c r="C9" s="861" t="s">
        <v>1874</v>
      </c>
      <c r="D9" s="929"/>
      <c r="E9" s="929"/>
      <c r="F9" s="929"/>
      <c r="G9" s="929"/>
      <c r="H9" s="929"/>
      <c r="I9" s="929"/>
      <c r="J9" s="929"/>
      <c r="K9" s="929"/>
      <c r="L9" s="858"/>
      <c r="M9" s="858"/>
      <c r="N9" s="858"/>
      <c r="O9" s="933"/>
      <c r="P9" s="933"/>
      <c r="Q9" s="933"/>
      <c r="R9" s="933"/>
      <c r="S9" s="955"/>
    </row>
    <row r="10" spans="2:19" ht="15">
      <c r="B10" s="858">
        <v>5</v>
      </c>
      <c r="C10" s="861" t="s">
        <v>1875</v>
      </c>
      <c r="D10" s="929"/>
      <c r="E10" s="929"/>
      <c r="F10" s="929"/>
      <c r="G10" s="929"/>
      <c r="H10" s="929"/>
      <c r="I10" s="929"/>
      <c r="J10" s="929"/>
      <c r="K10" s="929"/>
      <c r="L10" s="858"/>
      <c r="M10" s="858"/>
      <c r="N10" s="858"/>
      <c r="O10" s="933"/>
      <c r="P10" s="933"/>
      <c r="Q10" s="933"/>
      <c r="R10" s="933"/>
      <c r="S10" s="955"/>
    </row>
    <row r="11" spans="2:19" ht="15">
      <c r="B11" s="858">
        <v>6</v>
      </c>
      <c r="C11" s="861" t="s">
        <v>1876</v>
      </c>
      <c r="D11" s="929"/>
      <c r="E11" s="929"/>
      <c r="F11" s="929"/>
      <c r="G11" s="929"/>
      <c r="H11" s="929"/>
      <c r="I11" s="929"/>
      <c r="J11" s="929"/>
      <c r="K11" s="929"/>
      <c r="L11" s="858"/>
      <c r="M11" s="858"/>
      <c r="N11" s="858"/>
      <c r="O11" s="933"/>
      <c r="P11" s="933"/>
      <c r="Q11" s="933"/>
      <c r="R11" s="933"/>
      <c r="S11" s="955"/>
    </row>
    <row r="12" spans="2:19" ht="15">
      <c r="B12" s="858">
        <v>7</v>
      </c>
      <c r="C12" s="861" t="s">
        <v>1877</v>
      </c>
      <c r="D12" s="929">
        <v>1.5</v>
      </c>
      <c r="E12" s="929">
        <v>0</v>
      </c>
      <c r="F12" s="929"/>
      <c r="G12" s="929">
        <v>0.54</v>
      </c>
      <c r="H12" s="929">
        <v>0.1</v>
      </c>
      <c r="I12" s="929">
        <v>-0.05</v>
      </c>
      <c r="J12" s="929">
        <v>-0.02</v>
      </c>
      <c r="K12" s="929">
        <v>-0.02</v>
      </c>
      <c r="L12" s="858"/>
      <c r="M12" s="858"/>
      <c r="N12" s="858"/>
      <c r="O12" s="933">
        <v>1.5</v>
      </c>
      <c r="P12" s="933">
        <v>0</v>
      </c>
      <c r="Q12" s="933">
        <v>0</v>
      </c>
      <c r="R12" s="933">
        <v>0</v>
      </c>
      <c r="S12" s="955">
        <v>3</v>
      </c>
    </row>
    <row r="13" spans="2:19" ht="15">
      <c r="B13" s="858">
        <v>8</v>
      </c>
      <c r="C13" s="861" t="s">
        <v>1878</v>
      </c>
      <c r="D13" s="929">
        <v>0.24</v>
      </c>
      <c r="E13" s="929">
        <v>0</v>
      </c>
      <c r="F13" s="929"/>
      <c r="G13" s="929">
        <v>0.24</v>
      </c>
      <c r="H13" s="929">
        <v>0</v>
      </c>
      <c r="I13" s="929">
        <v>-0.01</v>
      </c>
      <c r="J13" s="929">
        <v>-0.01</v>
      </c>
      <c r="K13" s="929">
        <v>0</v>
      </c>
      <c r="L13" s="858"/>
      <c r="M13" s="858"/>
      <c r="N13" s="858"/>
      <c r="O13" s="933">
        <v>0.24</v>
      </c>
      <c r="P13" s="933">
        <v>0</v>
      </c>
      <c r="Q13" s="933">
        <v>0</v>
      </c>
      <c r="R13" s="933">
        <v>0</v>
      </c>
      <c r="S13" s="955">
        <v>1</v>
      </c>
    </row>
    <row r="14" spans="2:19" ht="15">
      <c r="B14" s="858">
        <v>9</v>
      </c>
      <c r="C14" s="860" t="s">
        <v>1879</v>
      </c>
      <c r="D14" s="928">
        <v>158.21</v>
      </c>
      <c r="E14" s="928">
        <v>0</v>
      </c>
      <c r="F14" s="928"/>
      <c r="G14" s="928">
        <v>40.48</v>
      </c>
      <c r="H14" s="928">
        <v>0.04</v>
      </c>
      <c r="I14" s="928">
        <v>-1.24</v>
      </c>
      <c r="J14" s="928">
        <v>-0.94</v>
      </c>
      <c r="K14" s="928">
        <v>-0.01</v>
      </c>
      <c r="L14" s="858"/>
      <c r="M14" s="858"/>
      <c r="N14" s="858"/>
      <c r="O14" s="933">
        <v>157.43</v>
      </c>
      <c r="P14" s="933">
        <v>0.78</v>
      </c>
      <c r="Q14" s="933">
        <v>0</v>
      </c>
      <c r="R14" s="933">
        <v>0</v>
      </c>
      <c r="S14" s="955">
        <v>2</v>
      </c>
    </row>
    <row r="15" spans="2:19" ht="15">
      <c r="B15" s="858">
        <v>10</v>
      </c>
      <c r="C15" s="861" t="s">
        <v>1880</v>
      </c>
      <c r="D15" s="930">
        <v>36.64</v>
      </c>
      <c r="E15" s="930">
        <v>0</v>
      </c>
      <c r="F15" s="930"/>
      <c r="G15" s="930">
        <v>6.69</v>
      </c>
      <c r="H15" s="930">
        <v>0.01</v>
      </c>
      <c r="I15" s="930">
        <v>-0.09</v>
      </c>
      <c r="J15" s="930">
        <v>-0.03</v>
      </c>
      <c r="K15" s="930">
        <v>0</v>
      </c>
      <c r="L15" s="858"/>
      <c r="M15" s="858"/>
      <c r="N15" s="858"/>
      <c r="O15" s="933">
        <v>36.64</v>
      </c>
      <c r="P15" s="933">
        <v>0</v>
      </c>
      <c r="Q15" s="933">
        <v>0</v>
      </c>
      <c r="R15" s="933">
        <v>0</v>
      </c>
      <c r="S15" s="955">
        <v>3</v>
      </c>
    </row>
    <row r="16" spans="2:19" ht="15">
      <c r="B16" s="858">
        <v>11</v>
      </c>
      <c r="C16" s="861" t="s">
        <v>1881</v>
      </c>
      <c r="D16" s="930">
        <v>3.18</v>
      </c>
      <c r="E16" s="930">
        <v>0</v>
      </c>
      <c r="F16" s="930"/>
      <c r="G16" s="930">
        <v>1.04</v>
      </c>
      <c r="H16" s="930">
        <v>0</v>
      </c>
      <c r="I16" s="930">
        <v>-0.01</v>
      </c>
      <c r="J16" s="930">
        <v>-0.01</v>
      </c>
      <c r="K16" s="930">
        <v>0</v>
      </c>
      <c r="L16" s="858"/>
      <c r="M16" s="858"/>
      <c r="N16" s="858"/>
      <c r="O16" s="933">
        <v>3.18</v>
      </c>
      <c r="P16" s="933">
        <v>0</v>
      </c>
      <c r="Q16" s="933">
        <v>0</v>
      </c>
      <c r="R16" s="933">
        <v>0</v>
      </c>
      <c r="S16" s="955">
        <v>2</v>
      </c>
    </row>
    <row r="17" spans="2:19" ht="15">
      <c r="B17" s="858">
        <v>12</v>
      </c>
      <c r="C17" s="861" t="s">
        <v>1882</v>
      </c>
      <c r="D17" s="930"/>
      <c r="E17" s="930"/>
      <c r="F17" s="930"/>
      <c r="G17" s="930"/>
      <c r="H17" s="930"/>
      <c r="I17" s="930"/>
      <c r="J17" s="930"/>
      <c r="K17" s="930"/>
      <c r="L17" s="858"/>
      <c r="M17" s="858"/>
      <c r="N17" s="858"/>
      <c r="O17" s="933"/>
      <c r="P17" s="933"/>
      <c r="Q17" s="933"/>
      <c r="R17" s="933"/>
      <c r="S17" s="955"/>
    </row>
    <row r="18" spans="2:19" ht="15">
      <c r="B18" s="858">
        <v>13</v>
      </c>
      <c r="C18" s="861" t="s">
        <v>1883</v>
      </c>
      <c r="D18" s="930">
        <v>1.57</v>
      </c>
      <c r="E18" s="930">
        <v>0</v>
      </c>
      <c r="F18" s="930"/>
      <c r="G18" s="930">
        <v>1.22</v>
      </c>
      <c r="H18" s="930">
        <v>0</v>
      </c>
      <c r="I18" s="930">
        <v>-0.02</v>
      </c>
      <c r="J18" s="930">
        <v>-0.02</v>
      </c>
      <c r="K18" s="930">
        <v>0</v>
      </c>
      <c r="L18" s="858"/>
      <c r="M18" s="858"/>
      <c r="N18" s="858"/>
      <c r="O18" s="933">
        <v>1.55</v>
      </c>
      <c r="P18" s="933">
        <v>0.02</v>
      </c>
      <c r="Q18" s="933">
        <v>0</v>
      </c>
      <c r="R18" s="933">
        <v>0</v>
      </c>
      <c r="S18" s="955">
        <v>1</v>
      </c>
    </row>
    <row r="19" spans="2:19" ht="15">
      <c r="B19" s="858">
        <v>14</v>
      </c>
      <c r="C19" s="861" t="s">
        <v>1884</v>
      </c>
      <c r="D19" s="930">
        <v>0.6</v>
      </c>
      <c r="E19" s="930">
        <v>0</v>
      </c>
      <c r="F19" s="930"/>
      <c r="G19" s="930">
        <v>0.08</v>
      </c>
      <c r="H19" s="930">
        <v>0</v>
      </c>
      <c r="I19" s="930">
        <v>0</v>
      </c>
      <c r="J19" s="930">
        <v>0</v>
      </c>
      <c r="K19" s="930">
        <v>0</v>
      </c>
      <c r="L19" s="858"/>
      <c r="M19" s="858"/>
      <c r="N19" s="858"/>
      <c r="O19" s="933">
        <v>0.6</v>
      </c>
      <c r="P19" s="933">
        <v>0</v>
      </c>
      <c r="Q19" s="933">
        <v>0</v>
      </c>
      <c r="R19" s="933">
        <v>0</v>
      </c>
      <c r="S19" s="955">
        <v>4</v>
      </c>
    </row>
    <row r="20" spans="2:19" ht="15">
      <c r="B20" s="858">
        <v>15</v>
      </c>
      <c r="C20" s="861" t="s">
        <v>1885</v>
      </c>
      <c r="D20" s="930">
        <v>0.15</v>
      </c>
      <c r="E20" s="930">
        <v>0</v>
      </c>
      <c r="F20" s="930"/>
      <c r="G20" s="930">
        <v>0</v>
      </c>
      <c r="H20" s="930">
        <v>0</v>
      </c>
      <c r="I20" s="930">
        <v>0</v>
      </c>
      <c r="J20" s="930">
        <v>0</v>
      </c>
      <c r="K20" s="930">
        <v>0</v>
      </c>
      <c r="L20" s="858"/>
      <c r="M20" s="858"/>
      <c r="N20" s="858"/>
      <c r="O20" s="933">
        <v>0.15</v>
      </c>
      <c r="P20" s="933">
        <v>0</v>
      </c>
      <c r="Q20" s="933">
        <v>0</v>
      </c>
      <c r="R20" s="933">
        <v>0</v>
      </c>
      <c r="S20" s="955">
        <v>0</v>
      </c>
    </row>
    <row r="21" spans="2:19" ht="15">
      <c r="B21" s="858">
        <v>16</v>
      </c>
      <c r="C21" s="861" t="s">
        <v>1886</v>
      </c>
      <c r="D21" s="930">
        <v>34.96</v>
      </c>
      <c r="E21" s="930">
        <v>0</v>
      </c>
      <c r="F21" s="930"/>
      <c r="G21" s="930">
        <v>9.14</v>
      </c>
      <c r="H21" s="930">
        <v>0.0131035</v>
      </c>
      <c r="I21" s="930">
        <v>-0.68</v>
      </c>
      <c r="J21" s="930">
        <v>-0.6</v>
      </c>
      <c r="K21" s="930">
        <v>-0.01</v>
      </c>
      <c r="L21" s="858"/>
      <c r="M21" s="858"/>
      <c r="N21" s="858"/>
      <c r="O21" s="933">
        <v>34.96</v>
      </c>
      <c r="P21" s="933">
        <v>0</v>
      </c>
      <c r="Q21" s="933">
        <v>0</v>
      </c>
      <c r="R21" s="933">
        <v>0</v>
      </c>
      <c r="S21" s="955">
        <v>3</v>
      </c>
    </row>
    <row r="22" spans="2:19" ht="15">
      <c r="B22" s="858">
        <v>17</v>
      </c>
      <c r="C22" s="861" t="s">
        <v>1887</v>
      </c>
      <c r="D22" s="931">
        <v>0.19</v>
      </c>
      <c r="E22" s="931">
        <v>0</v>
      </c>
      <c r="F22" s="931"/>
      <c r="G22" s="931">
        <v>0.07</v>
      </c>
      <c r="H22" s="931">
        <v>0</v>
      </c>
      <c r="I22" s="931">
        <v>0</v>
      </c>
      <c r="J22" s="931">
        <v>0</v>
      </c>
      <c r="K22" s="931">
        <v>0</v>
      </c>
      <c r="L22" s="858"/>
      <c r="M22" s="858"/>
      <c r="N22" s="858"/>
      <c r="O22" s="933">
        <v>0.19</v>
      </c>
      <c r="P22" s="933">
        <v>0</v>
      </c>
      <c r="Q22" s="933">
        <v>0</v>
      </c>
      <c r="R22" s="933">
        <v>0</v>
      </c>
      <c r="S22" s="955">
        <v>2</v>
      </c>
    </row>
    <row r="23" spans="2:19" ht="15">
      <c r="B23" s="858">
        <v>18</v>
      </c>
      <c r="C23" s="861" t="s">
        <v>1888</v>
      </c>
      <c r="D23" s="931">
        <v>1.12</v>
      </c>
      <c r="E23" s="931">
        <v>0</v>
      </c>
      <c r="F23" s="931"/>
      <c r="G23" s="931">
        <v>0.33</v>
      </c>
      <c r="H23" s="931">
        <v>0.02</v>
      </c>
      <c r="I23" s="931">
        <v>-0.03</v>
      </c>
      <c r="J23" s="931">
        <v>-0.02</v>
      </c>
      <c r="K23" s="931">
        <v>0</v>
      </c>
      <c r="L23" s="858"/>
      <c r="M23" s="858"/>
      <c r="N23" s="858"/>
      <c r="O23" s="933">
        <v>1.12</v>
      </c>
      <c r="P23" s="933">
        <v>0</v>
      </c>
      <c r="Q23" s="933">
        <v>0</v>
      </c>
      <c r="R23" s="933">
        <v>0</v>
      </c>
      <c r="S23" s="955">
        <v>2</v>
      </c>
    </row>
    <row r="24" spans="2:19" ht="15">
      <c r="B24" s="858">
        <v>19</v>
      </c>
      <c r="C24" s="861" t="s">
        <v>1889</v>
      </c>
      <c r="D24" s="931"/>
      <c r="E24" s="931"/>
      <c r="F24" s="931"/>
      <c r="G24" s="931"/>
      <c r="H24" s="931"/>
      <c r="I24" s="931"/>
      <c r="J24" s="931"/>
      <c r="K24" s="931"/>
      <c r="L24" s="858"/>
      <c r="M24" s="858"/>
      <c r="N24" s="858"/>
      <c r="O24" s="933"/>
      <c r="P24" s="933"/>
      <c r="Q24" s="933"/>
      <c r="R24" s="933"/>
      <c r="S24" s="955"/>
    </row>
    <row r="25" spans="2:19" ht="15">
      <c r="B25" s="858">
        <v>20</v>
      </c>
      <c r="C25" s="861" t="s">
        <v>1890</v>
      </c>
      <c r="D25" s="931">
        <v>21.16</v>
      </c>
      <c r="E25" s="931">
        <v>0</v>
      </c>
      <c r="F25" s="931"/>
      <c r="G25" s="931">
        <v>0.05</v>
      </c>
      <c r="H25" s="931">
        <v>0</v>
      </c>
      <c r="I25" s="931">
        <v>-0.08</v>
      </c>
      <c r="J25" s="931">
        <v>0</v>
      </c>
      <c r="K25" s="931">
        <v>0</v>
      </c>
      <c r="L25" s="858"/>
      <c r="M25" s="858"/>
      <c r="N25" s="858"/>
      <c r="O25" s="933">
        <v>21.16</v>
      </c>
      <c r="P25" s="933">
        <v>0</v>
      </c>
      <c r="Q25" s="933">
        <v>0</v>
      </c>
      <c r="R25" s="933">
        <v>0</v>
      </c>
      <c r="S25" s="955">
        <v>1</v>
      </c>
    </row>
    <row r="26" spans="2:19" ht="15">
      <c r="B26" s="858">
        <v>21</v>
      </c>
      <c r="C26" s="861" t="s">
        <v>1891</v>
      </c>
      <c r="D26" s="931"/>
      <c r="E26" s="931"/>
      <c r="F26" s="931"/>
      <c r="G26" s="931"/>
      <c r="H26" s="931"/>
      <c r="I26" s="931"/>
      <c r="J26" s="931"/>
      <c r="K26" s="931"/>
      <c r="L26" s="858"/>
      <c r="M26" s="858"/>
      <c r="N26" s="858"/>
      <c r="O26" s="933"/>
      <c r="P26" s="933"/>
      <c r="Q26" s="933"/>
      <c r="R26" s="933"/>
      <c r="S26" s="955"/>
    </row>
    <row r="27" spans="2:19" ht="15">
      <c r="B27" s="858">
        <v>22</v>
      </c>
      <c r="C27" s="861" t="s">
        <v>1892</v>
      </c>
      <c r="D27" s="931">
        <v>5</v>
      </c>
      <c r="E27" s="931">
        <v>0</v>
      </c>
      <c r="F27" s="931"/>
      <c r="G27" s="931">
        <v>0.17</v>
      </c>
      <c r="H27" s="931">
        <v>0</v>
      </c>
      <c r="I27" s="931">
        <v>-0.01</v>
      </c>
      <c r="J27" s="931">
        <v>-0.01</v>
      </c>
      <c r="K27" s="931">
        <v>0</v>
      </c>
      <c r="L27" s="858"/>
      <c r="M27" s="858"/>
      <c r="N27" s="858"/>
      <c r="O27" s="933">
        <v>5</v>
      </c>
      <c r="P27" s="933">
        <v>0</v>
      </c>
      <c r="Q27" s="933">
        <v>0</v>
      </c>
      <c r="R27" s="933">
        <v>0</v>
      </c>
      <c r="S27" s="955">
        <v>2</v>
      </c>
    </row>
    <row r="28" spans="2:19" ht="15">
      <c r="B28" s="858">
        <v>23</v>
      </c>
      <c r="C28" s="861" t="s">
        <v>1893</v>
      </c>
      <c r="D28" s="931">
        <v>28.09</v>
      </c>
      <c r="E28" s="931">
        <v>0</v>
      </c>
      <c r="F28" s="931"/>
      <c r="G28" s="931">
        <v>15.32</v>
      </c>
      <c r="H28" s="931">
        <v>0</v>
      </c>
      <c r="I28" s="931">
        <v>-0.16</v>
      </c>
      <c r="J28" s="931">
        <v>-0.12</v>
      </c>
      <c r="K28" s="931">
        <v>0</v>
      </c>
      <c r="L28" s="858"/>
      <c r="M28" s="858"/>
      <c r="N28" s="858"/>
      <c r="O28" s="933">
        <v>27.62</v>
      </c>
      <c r="P28" s="933">
        <v>0.47</v>
      </c>
      <c r="Q28" s="933">
        <v>0</v>
      </c>
      <c r="R28" s="933">
        <v>0</v>
      </c>
      <c r="S28" s="955">
        <v>2</v>
      </c>
    </row>
    <row r="29" spans="2:19" ht="15">
      <c r="B29" s="858">
        <v>24</v>
      </c>
      <c r="C29" s="861" t="s">
        <v>1894</v>
      </c>
      <c r="D29" s="931">
        <v>0</v>
      </c>
      <c r="E29" s="931">
        <v>0</v>
      </c>
      <c r="F29" s="931"/>
      <c r="G29" s="931">
        <v>0</v>
      </c>
      <c r="H29" s="931">
        <v>0</v>
      </c>
      <c r="I29" s="931">
        <v>0</v>
      </c>
      <c r="J29" s="931">
        <v>0</v>
      </c>
      <c r="K29" s="931">
        <v>0</v>
      </c>
      <c r="L29" s="858"/>
      <c r="M29" s="858"/>
      <c r="N29" s="858"/>
      <c r="O29" s="933">
        <v>0</v>
      </c>
      <c r="P29" s="933">
        <v>0</v>
      </c>
      <c r="Q29" s="933">
        <v>0</v>
      </c>
      <c r="R29" s="933">
        <v>0</v>
      </c>
      <c r="S29" s="955">
        <v>0</v>
      </c>
    </row>
    <row r="30" spans="2:19" ht="15">
      <c r="B30" s="858">
        <v>25</v>
      </c>
      <c r="C30" s="861" t="s">
        <v>1895</v>
      </c>
      <c r="D30" s="931">
        <v>7.94</v>
      </c>
      <c r="E30" s="931">
        <v>0</v>
      </c>
      <c r="F30" s="931"/>
      <c r="G30" s="931">
        <v>0.33</v>
      </c>
      <c r="H30" s="931">
        <v>0</v>
      </c>
      <c r="I30" s="931">
        <v>-0.02</v>
      </c>
      <c r="J30" s="931">
        <v>0</v>
      </c>
      <c r="K30" s="931">
        <v>0</v>
      </c>
      <c r="L30" s="858"/>
      <c r="M30" s="858"/>
      <c r="N30" s="858"/>
      <c r="O30" s="933">
        <v>7.65</v>
      </c>
      <c r="P30" s="933">
        <v>0.29</v>
      </c>
      <c r="Q30" s="933">
        <v>0</v>
      </c>
      <c r="R30" s="933">
        <v>0</v>
      </c>
      <c r="S30" s="955">
        <v>2</v>
      </c>
    </row>
    <row r="31" spans="2:19" ht="15">
      <c r="B31" s="858">
        <v>26</v>
      </c>
      <c r="C31" s="861" t="s">
        <v>1896</v>
      </c>
      <c r="D31" s="931">
        <v>1.23</v>
      </c>
      <c r="E31" s="931">
        <v>0</v>
      </c>
      <c r="F31" s="931"/>
      <c r="G31" s="931">
        <v>1.22</v>
      </c>
      <c r="H31" s="931">
        <v>0</v>
      </c>
      <c r="I31" s="931">
        <v>-0.02</v>
      </c>
      <c r="J31" s="931">
        <v>-0.02</v>
      </c>
      <c r="K31" s="931">
        <v>0</v>
      </c>
      <c r="L31" s="858"/>
      <c r="M31" s="858"/>
      <c r="N31" s="858"/>
      <c r="O31" s="933">
        <v>1.23</v>
      </c>
      <c r="P31" s="933">
        <v>0</v>
      </c>
      <c r="Q31" s="933">
        <v>0</v>
      </c>
      <c r="R31" s="933">
        <v>0</v>
      </c>
      <c r="S31" s="955">
        <v>1</v>
      </c>
    </row>
    <row r="32" spans="2:19" ht="15">
      <c r="B32" s="858">
        <v>27</v>
      </c>
      <c r="C32" s="861" t="s">
        <v>1897</v>
      </c>
      <c r="D32" s="931">
        <v>1.12</v>
      </c>
      <c r="E32" s="931">
        <v>0</v>
      </c>
      <c r="F32" s="931"/>
      <c r="G32" s="931">
        <v>0.5</v>
      </c>
      <c r="H32" s="931">
        <v>0</v>
      </c>
      <c r="I32" s="931">
        <v>-0.02</v>
      </c>
      <c r="J32" s="931">
        <v>-0.02</v>
      </c>
      <c r="K32" s="931">
        <v>0</v>
      </c>
      <c r="L32" s="858"/>
      <c r="M32" s="858"/>
      <c r="N32" s="858"/>
      <c r="O32" s="933">
        <v>1.12</v>
      </c>
      <c r="P32" s="933">
        <v>0</v>
      </c>
      <c r="Q32" s="933">
        <v>0</v>
      </c>
      <c r="R32" s="933">
        <v>0</v>
      </c>
      <c r="S32" s="955">
        <v>3</v>
      </c>
    </row>
    <row r="33" spans="2:19" ht="15">
      <c r="B33" s="858">
        <v>28</v>
      </c>
      <c r="C33" s="861" t="s">
        <v>1898</v>
      </c>
      <c r="D33" s="931">
        <v>1.47</v>
      </c>
      <c r="E33" s="931">
        <v>0</v>
      </c>
      <c r="F33" s="931"/>
      <c r="G33" s="931">
        <v>0.33</v>
      </c>
      <c r="H33" s="931">
        <v>0</v>
      </c>
      <c r="I33" s="931">
        <v>0</v>
      </c>
      <c r="J33" s="931">
        <v>0</v>
      </c>
      <c r="K33" s="931">
        <v>0</v>
      </c>
      <c r="L33" s="858"/>
      <c r="M33" s="858"/>
      <c r="N33" s="858"/>
      <c r="O33" s="933">
        <v>1.47</v>
      </c>
      <c r="P33" s="933">
        <v>0</v>
      </c>
      <c r="Q33" s="933">
        <v>0</v>
      </c>
      <c r="R33" s="933">
        <v>0</v>
      </c>
      <c r="S33" s="955">
        <v>1</v>
      </c>
    </row>
    <row r="34" spans="2:19" ht="15">
      <c r="B34" s="858">
        <v>29</v>
      </c>
      <c r="C34" s="861" t="s">
        <v>1899</v>
      </c>
      <c r="D34" s="931">
        <v>7.66</v>
      </c>
      <c r="E34" s="931">
        <v>0</v>
      </c>
      <c r="F34" s="931"/>
      <c r="G34" s="931">
        <v>0.07</v>
      </c>
      <c r="H34" s="931">
        <v>0</v>
      </c>
      <c r="I34" s="931">
        <v>-0.01</v>
      </c>
      <c r="J34" s="931">
        <v>-0.01</v>
      </c>
      <c r="K34" s="931">
        <v>0</v>
      </c>
      <c r="L34" s="858"/>
      <c r="M34" s="858"/>
      <c r="N34" s="858"/>
      <c r="O34" s="933">
        <v>7.66</v>
      </c>
      <c r="P34" s="933">
        <v>0</v>
      </c>
      <c r="Q34" s="933">
        <v>0</v>
      </c>
      <c r="R34" s="933">
        <v>0</v>
      </c>
      <c r="S34" s="955">
        <v>1</v>
      </c>
    </row>
    <row r="35" spans="2:19" ht="15">
      <c r="B35" s="858">
        <v>30</v>
      </c>
      <c r="C35" s="861" t="s">
        <v>1900</v>
      </c>
      <c r="D35" s="931">
        <v>3.11</v>
      </c>
      <c r="E35" s="931">
        <v>0</v>
      </c>
      <c r="F35" s="931"/>
      <c r="G35" s="931">
        <v>2.73</v>
      </c>
      <c r="H35" s="931">
        <v>0</v>
      </c>
      <c r="I35" s="931">
        <v>-0.02</v>
      </c>
      <c r="J35" s="931">
        <v>-0.02</v>
      </c>
      <c r="K35" s="931">
        <v>0</v>
      </c>
      <c r="L35" s="858"/>
      <c r="M35" s="858"/>
      <c r="N35" s="858"/>
      <c r="O35" s="933">
        <v>3.11</v>
      </c>
      <c r="P35" s="933">
        <v>0</v>
      </c>
      <c r="Q35" s="933">
        <v>0</v>
      </c>
      <c r="R35" s="933">
        <v>0</v>
      </c>
      <c r="S35" s="955">
        <v>4</v>
      </c>
    </row>
    <row r="36" spans="2:19" ht="15">
      <c r="B36" s="858">
        <v>31</v>
      </c>
      <c r="C36" s="861" t="s">
        <v>1901</v>
      </c>
      <c r="D36" s="931">
        <v>1.11</v>
      </c>
      <c r="E36" s="931">
        <v>0</v>
      </c>
      <c r="F36" s="931"/>
      <c r="G36" s="931">
        <v>0.68</v>
      </c>
      <c r="H36" s="931">
        <v>0</v>
      </c>
      <c r="I36" s="931">
        <v>-0.05</v>
      </c>
      <c r="J36" s="931">
        <v>-0.05</v>
      </c>
      <c r="K36" s="931">
        <v>0</v>
      </c>
      <c r="L36" s="858"/>
      <c r="M36" s="858"/>
      <c r="N36" s="858"/>
      <c r="O36" s="933">
        <v>1.11</v>
      </c>
      <c r="P36" s="933">
        <v>0</v>
      </c>
      <c r="Q36" s="933">
        <v>0</v>
      </c>
      <c r="R36" s="933">
        <v>0</v>
      </c>
      <c r="S36" s="955">
        <v>2</v>
      </c>
    </row>
    <row r="37" spans="2:19" ht="15">
      <c r="B37" s="858">
        <v>32</v>
      </c>
      <c r="C37" s="861" t="s">
        <v>1902</v>
      </c>
      <c r="D37" s="931">
        <v>0.89</v>
      </c>
      <c r="E37" s="931">
        <v>0</v>
      </c>
      <c r="F37" s="931"/>
      <c r="G37" s="931">
        <v>0.15</v>
      </c>
      <c r="H37" s="931">
        <v>0</v>
      </c>
      <c r="I37" s="931">
        <v>-0.01</v>
      </c>
      <c r="J37" s="931">
        <v>0</v>
      </c>
      <c r="K37" s="931">
        <v>0</v>
      </c>
      <c r="L37" s="858"/>
      <c r="M37" s="858"/>
      <c r="N37" s="858"/>
      <c r="O37" s="933">
        <v>0.89</v>
      </c>
      <c r="P37" s="933">
        <v>0</v>
      </c>
      <c r="Q37" s="933">
        <v>0</v>
      </c>
      <c r="R37" s="933">
        <v>0</v>
      </c>
      <c r="S37" s="955">
        <v>3</v>
      </c>
    </row>
    <row r="38" spans="2:19" ht="15">
      <c r="B38" s="858">
        <v>33</v>
      </c>
      <c r="C38" s="861" t="s">
        <v>1903</v>
      </c>
      <c r="D38" s="931">
        <v>1.02</v>
      </c>
      <c r="E38" s="931">
        <v>0</v>
      </c>
      <c r="F38" s="931"/>
      <c r="G38" s="931">
        <v>0.36</v>
      </c>
      <c r="H38" s="931">
        <v>0</v>
      </c>
      <c r="I38" s="931">
        <v>-0.01</v>
      </c>
      <c r="J38" s="931">
        <v>-0.01</v>
      </c>
      <c r="K38" s="931">
        <v>0</v>
      </c>
      <c r="L38" s="858"/>
      <c r="M38" s="858"/>
      <c r="N38" s="858"/>
      <c r="O38" s="933">
        <v>1.02</v>
      </c>
      <c r="P38" s="933">
        <v>0</v>
      </c>
      <c r="Q38" s="933">
        <v>0</v>
      </c>
      <c r="R38" s="933">
        <v>0</v>
      </c>
      <c r="S38" s="955">
        <v>3</v>
      </c>
    </row>
    <row r="39" spans="2:19" ht="15">
      <c r="B39" s="858">
        <v>34</v>
      </c>
      <c r="C39" s="860" t="s">
        <v>1904</v>
      </c>
      <c r="D39" s="928">
        <v>50.4</v>
      </c>
      <c r="E39" s="928">
        <v>2.32</v>
      </c>
      <c r="F39" s="928"/>
      <c r="G39" s="928">
        <v>1.38</v>
      </c>
      <c r="H39" s="928">
        <v>0</v>
      </c>
      <c r="I39" s="928">
        <v>-0.12</v>
      </c>
      <c r="J39" s="928">
        <v>-0.02</v>
      </c>
      <c r="K39" s="928">
        <v>0</v>
      </c>
      <c r="L39" s="858"/>
      <c r="M39" s="858"/>
      <c r="N39" s="858"/>
      <c r="O39" s="933">
        <v>46.91</v>
      </c>
      <c r="P39" s="933">
        <v>3.49</v>
      </c>
      <c r="Q39" s="933">
        <v>0</v>
      </c>
      <c r="R39" s="933">
        <v>0</v>
      </c>
      <c r="S39" s="955">
        <v>4</v>
      </c>
    </row>
    <row r="40" spans="2:19" ht="15">
      <c r="B40" s="858">
        <v>35</v>
      </c>
      <c r="C40" s="862" t="s">
        <v>1905</v>
      </c>
      <c r="D40" s="930">
        <v>42.68</v>
      </c>
      <c r="E40" s="930">
        <v>0.17</v>
      </c>
      <c r="F40" s="930"/>
      <c r="G40" s="930">
        <v>1.32</v>
      </c>
      <c r="H40" s="930">
        <v>0</v>
      </c>
      <c r="I40" s="930">
        <v>-0.1</v>
      </c>
      <c r="J40" s="930">
        <v>-0.02</v>
      </c>
      <c r="K40" s="930">
        <v>0</v>
      </c>
      <c r="L40" s="858"/>
      <c r="M40" s="858"/>
      <c r="N40" s="858"/>
      <c r="O40" s="933">
        <v>42.68</v>
      </c>
      <c r="P40" s="933">
        <v>0</v>
      </c>
      <c r="Q40" s="933">
        <v>0</v>
      </c>
      <c r="R40" s="933">
        <v>0</v>
      </c>
      <c r="S40" s="955">
        <v>3</v>
      </c>
    </row>
    <row r="41" spans="2:19" ht="15">
      <c r="B41" s="858">
        <v>36</v>
      </c>
      <c r="C41" s="862" t="s">
        <v>1906</v>
      </c>
      <c r="D41" s="931">
        <v>42.35</v>
      </c>
      <c r="E41" s="931">
        <v>0</v>
      </c>
      <c r="F41" s="931"/>
      <c r="G41" s="931">
        <v>1.24</v>
      </c>
      <c r="H41" s="931">
        <v>0</v>
      </c>
      <c r="I41" s="931">
        <v>-0.1</v>
      </c>
      <c r="J41" s="931">
        <v>-0.02</v>
      </c>
      <c r="K41" s="931">
        <v>0</v>
      </c>
      <c r="L41" s="858"/>
      <c r="M41" s="858"/>
      <c r="N41" s="858"/>
      <c r="O41" s="933">
        <v>42.35</v>
      </c>
      <c r="P41" s="933">
        <v>0</v>
      </c>
      <c r="Q41" s="933">
        <v>0</v>
      </c>
      <c r="R41" s="933">
        <v>0</v>
      </c>
      <c r="S41" s="955">
        <v>4</v>
      </c>
    </row>
    <row r="42" spans="2:19" ht="15">
      <c r="B42" s="858">
        <v>37</v>
      </c>
      <c r="C42" s="862" t="s">
        <v>1907</v>
      </c>
      <c r="D42" s="931">
        <v>7.58</v>
      </c>
      <c r="E42" s="931">
        <v>2.15</v>
      </c>
      <c r="F42" s="931"/>
      <c r="G42" s="931">
        <v>0.06</v>
      </c>
      <c r="H42" s="931">
        <v>0</v>
      </c>
      <c r="I42" s="931">
        <v>-0.02</v>
      </c>
      <c r="J42" s="931">
        <v>0</v>
      </c>
      <c r="K42" s="931">
        <v>0</v>
      </c>
      <c r="L42" s="858"/>
      <c r="M42" s="858"/>
      <c r="N42" s="858"/>
      <c r="O42" s="933">
        <v>4.09</v>
      </c>
      <c r="P42" s="933">
        <v>3.49</v>
      </c>
      <c r="Q42" s="933">
        <v>0</v>
      </c>
      <c r="R42" s="933">
        <v>0</v>
      </c>
      <c r="S42" s="955">
        <v>4</v>
      </c>
    </row>
    <row r="43" spans="2:19" ht="15">
      <c r="B43" s="858">
        <v>38</v>
      </c>
      <c r="C43" s="862" t="s">
        <v>1908</v>
      </c>
      <c r="D43" s="931">
        <v>0.14</v>
      </c>
      <c r="E43" s="931">
        <v>0</v>
      </c>
      <c r="F43" s="931"/>
      <c r="G43" s="931">
        <v>0</v>
      </c>
      <c r="H43" s="931">
        <v>0</v>
      </c>
      <c r="I43" s="931">
        <v>0</v>
      </c>
      <c r="J43" s="931">
        <v>0</v>
      </c>
      <c r="K43" s="931">
        <v>0</v>
      </c>
      <c r="L43" s="858"/>
      <c r="M43" s="858"/>
      <c r="N43" s="858"/>
      <c r="O43" s="933">
        <v>0.14</v>
      </c>
      <c r="P43" s="933">
        <v>0</v>
      </c>
      <c r="Q43" s="933">
        <v>0</v>
      </c>
      <c r="R43" s="933">
        <v>0</v>
      </c>
      <c r="S43" s="955">
        <v>1</v>
      </c>
    </row>
    <row r="44" spans="2:19" ht="15">
      <c r="B44" s="858">
        <v>39</v>
      </c>
      <c r="C44" s="860" t="s">
        <v>1909</v>
      </c>
      <c r="D44" s="928">
        <v>28.76</v>
      </c>
      <c r="E44" s="928">
        <v>0</v>
      </c>
      <c r="F44" s="928"/>
      <c r="G44" s="928">
        <v>0.31</v>
      </c>
      <c r="H44" s="928">
        <v>0</v>
      </c>
      <c r="I44" s="928">
        <v>-0.31</v>
      </c>
      <c r="J44" s="928">
        <v>-0.03</v>
      </c>
      <c r="K44" s="928">
        <v>0</v>
      </c>
      <c r="L44" s="858"/>
      <c r="M44" s="858"/>
      <c r="N44" s="858"/>
      <c r="O44" s="933">
        <v>28.76</v>
      </c>
      <c r="P44" s="933">
        <v>0</v>
      </c>
      <c r="Q44" s="933">
        <v>0</v>
      </c>
      <c r="R44" s="933">
        <v>0</v>
      </c>
      <c r="S44" s="955">
        <v>5</v>
      </c>
    </row>
    <row r="45" spans="2:19" ht="15">
      <c r="B45" s="858">
        <v>40</v>
      </c>
      <c r="C45" s="860" t="s">
        <v>1910</v>
      </c>
      <c r="D45" s="928">
        <v>122.42</v>
      </c>
      <c r="E45" s="928">
        <v>0</v>
      </c>
      <c r="F45" s="928"/>
      <c r="G45" s="928">
        <v>4.98</v>
      </c>
      <c r="H45" s="928">
        <v>0.53</v>
      </c>
      <c r="I45" s="928">
        <v>-1.91</v>
      </c>
      <c r="J45" s="928">
        <v>-0.1223219</v>
      </c>
      <c r="K45" s="928">
        <v>-0.05</v>
      </c>
      <c r="L45" s="858"/>
      <c r="M45" s="858"/>
      <c r="N45" s="858"/>
      <c r="O45" s="933">
        <v>122.3</v>
      </c>
      <c r="P45" s="933">
        <v>0.12</v>
      </c>
      <c r="Q45" s="933">
        <v>0</v>
      </c>
      <c r="R45" s="933">
        <v>0</v>
      </c>
      <c r="S45" s="955">
        <v>2</v>
      </c>
    </row>
    <row r="46" spans="2:19" ht="15">
      <c r="B46" s="858">
        <v>41</v>
      </c>
      <c r="C46" s="862" t="s">
        <v>1911</v>
      </c>
      <c r="D46" s="931">
        <v>96.08</v>
      </c>
      <c r="E46" s="931">
        <v>0</v>
      </c>
      <c r="F46" s="931"/>
      <c r="G46" s="931">
        <v>2.27</v>
      </c>
      <c r="H46" s="931">
        <v>0.45</v>
      </c>
      <c r="I46" s="931">
        <v>-1.55</v>
      </c>
      <c r="J46" s="931">
        <v>-0.04</v>
      </c>
      <c r="K46" s="931">
        <v>-0.02</v>
      </c>
      <c r="L46" s="858"/>
      <c r="M46" s="858"/>
      <c r="N46" s="858"/>
      <c r="O46" s="933">
        <v>96.04</v>
      </c>
      <c r="P46" s="933">
        <v>0.04</v>
      </c>
      <c r="Q46" s="933">
        <v>0</v>
      </c>
      <c r="R46" s="933">
        <v>0</v>
      </c>
      <c r="S46" s="955">
        <v>2</v>
      </c>
    </row>
    <row r="47" spans="2:19" ht="15">
      <c r="B47" s="858">
        <v>42</v>
      </c>
      <c r="C47" s="862" t="s">
        <v>1912</v>
      </c>
      <c r="D47" s="931">
        <v>17.57</v>
      </c>
      <c r="E47" s="931">
        <v>0</v>
      </c>
      <c r="F47" s="931"/>
      <c r="G47" s="931">
        <v>1.36</v>
      </c>
      <c r="H47" s="931">
        <v>0.01</v>
      </c>
      <c r="I47" s="931">
        <v>-0.2540783</v>
      </c>
      <c r="J47" s="931">
        <v>-0.04</v>
      </c>
      <c r="K47" s="931">
        <v>0</v>
      </c>
      <c r="L47" s="858"/>
      <c r="M47" s="858"/>
      <c r="N47" s="858"/>
      <c r="O47" s="933">
        <v>17.57</v>
      </c>
      <c r="P47" s="933">
        <v>0</v>
      </c>
      <c r="Q47" s="933">
        <v>0</v>
      </c>
      <c r="R47" s="933">
        <v>0</v>
      </c>
      <c r="S47" s="955">
        <v>2</v>
      </c>
    </row>
    <row r="48" spans="2:19" ht="15">
      <c r="B48" s="858">
        <v>43</v>
      </c>
      <c r="C48" s="862" t="s">
        <v>1913</v>
      </c>
      <c r="D48" s="931">
        <v>8.77</v>
      </c>
      <c r="E48" s="931">
        <v>0</v>
      </c>
      <c r="F48" s="931"/>
      <c r="G48" s="931">
        <v>1.35</v>
      </c>
      <c r="H48" s="931">
        <v>0.07</v>
      </c>
      <c r="I48" s="931">
        <v>-0.11</v>
      </c>
      <c r="J48" s="931">
        <v>-0.04</v>
      </c>
      <c r="K48" s="931">
        <v>-0.03</v>
      </c>
      <c r="L48" s="858"/>
      <c r="M48" s="858"/>
      <c r="N48" s="858"/>
      <c r="O48" s="933">
        <v>8.69</v>
      </c>
      <c r="P48" s="933">
        <v>0.08</v>
      </c>
      <c r="Q48" s="933">
        <v>0</v>
      </c>
      <c r="R48" s="933">
        <v>0</v>
      </c>
      <c r="S48" s="955">
        <v>3</v>
      </c>
    </row>
    <row r="49" spans="2:19" ht="15">
      <c r="B49" s="858">
        <v>44</v>
      </c>
      <c r="C49" s="860" t="s">
        <v>1914</v>
      </c>
      <c r="D49" s="928">
        <v>135.32</v>
      </c>
      <c r="E49" s="928">
        <v>54.59</v>
      </c>
      <c r="F49" s="928"/>
      <c r="G49" s="928">
        <v>7.6</v>
      </c>
      <c r="H49" s="928">
        <v>0.22</v>
      </c>
      <c r="I49" s="928">
        <v>-0.94</v>
      </c>
      <c r="J49" s="928">
        <v>-0.2</v>
      </c>
      <c r="K49" s="928">
        <v>-0.06</v>
      </c>
      <c r="L49" s="858"/>
      <c r="M49" s="858"/>
      <c r="N49" s="858"/>
      <c r="O49" s="933">
        <v>134.35</v>
      </c>
      <c r="P49" s="933">
        <v>0.97</v>
      </c>
      <c r="Q49" s="933">
        <v>0</v>
      </c>
      <c r="R49" s="933">
        <v>0</v>
      </c>
      <c r="S49" s="955">
        <v>2</v>
      </c>
    </row>
    <row r="50" spans="2:19" ht="15">
      <c r="B50" s="858">
        <v>45</v>
      </c>
      <c r="C50" s="860" t="s">
        <v>1915</v>
      </c>
      <c r="D50" s="928">
        <v>26.36</v>
      </c>
      <c r="E50" s="928">
        <v>0</v>
      </c>
      <c r="F50" s="928"/>
      <c r="G50" s="928">
        <v>10.55</v>
      </c>
      <c r="H50" s="928">
        <v>0.01</v>
      </c>
      <c r="I50" s="928">
        <v>-0.7</v>
      </c>
      <c r="J50" s="928">
        <v>-0.64</v>
      </c>
      <c r="K50" s="928">
        <v>-0.01</v>
      </c>
      <c r="L50" s="858"/>
      <c r="M50" s="858"/>
      <c r="N50" s="858"/>
      <c r="O50" s="933">
        <v>26.36</v>
      </c>
      <c r="P50" s="933">
        <v>0</v>
      </c>
      <c r="Q50" s="933">
        <v>0</v>
      </c>
      <c r="R50" s="933">
        <v>0</v>
      </c>
      <c r="S50" s="955">
        <v>3</v>
      </c>
    </row>
    <row r="51" spans="2:19" ht="15">
      <c r="B51" s="858">
        <v>46</v>
      </c>
      <c r="C51" s="862" t="s">
        <v>1916</v>
      </c>
      <c r="D51" s="931">
        <v>13.37</v>
      </c>
      <c r="E51" s="931">
        <v>0</v>
      </c>
      <c r="F51" s="931"/>
      <c r="G51" s="931">
        <v>8.28</v>
      </c>
      <c r="H51" s="931">
        <v>0.01</v>
      </c>
      <c r="I51" s="931">
        <v>-0.63</v>
      </c>
      <c r="J51" s="931">
        <v>-0.6</v>
      </c>
      <c r="K51" s="931">
        <v>-0.01</v>
      </c>
      <c r="L51" s="858"/>
      <c r="M51" s="858"/>
      <c r="N51" s="858"/>
      <c r="O51" s="933">
        <v>13.37</v>
      </c>
      <c r="P51" s="933">
        <v>0</v>
      </c>
      <c r="Q51" s="933">
        <v>0</v>
      </c>
      <c r="R51" s="933">
        <v>0</v>
      </c>
      <c r="S51" s="955">
        <v>3</v>
      </c>
    </row>
    <row r="52" spans="2:19" ht="15">
      <c r="B52" s="858">
        <v>47</v>
      </c>
      <c r="C52" s="862" t="s">
        <v>1917</v>
      </c>
      <c r="D52" s="931">
        <v>0.74</v>
      </c>
      <c r="E52" s="931">
        <v>0</v>
      </c>
      <c r="F52" s="931"/>
      <c r="G52" s="931">
        <v>0.27</v>
      </c>
      <c r="H52" s="931">
        <v>0</v>
      </c>
      <c r="I52" s="931">
        <v>-0.01</v>
      </c>
      <c r="J52" s="931">
        <v>-0.01</v>
      </c>
      <c r="K52" s="931">
        <v>0</v>
      </c>
      <c r="L52" s="858"/>
      <c r="M52" s="858"/>
      <c r="N52" s="858"/>
      <c r="O52" s="933">
        <v>0.74</v>
      </c>
      <c r="P52" s="933">
        <v>0</v>
      </c>
      <c r="Q52" s="933">
        <v>0</v>
      </c>
      <c r="R52" s="933">
        <v>0</v>
      </c>
      <c r="S52" s="955">
        <v>3</v>
      </c>
    </row>
    <row r="53" spans="2:19" ht="15">
      <c r="B53" s="858">
        <v>48</v>
      </c>
      <c r="C53" s="862" t="s">
        <v>1918</v>
      </c>
      <c r="D53" s="931">
        <v>2.68</v>
      </c>
      <c r="E53" s="931">
        <v>0</v>
      </c>
      <c r="F53" s="931"/>
      <c r="G53" s="931">
        <v>0.21</v>
      </c>
      <c r="H53" s="931">
        <v>0</v>
      </c>
      <c r="I53" s="931">
        <v>-0.01</v>
      </c>
      <c r="J53" s="931">
        <v>0</v>
      </c>
      <c r="K53" s="931">
        <v>0</v>
      </c>
      <c r="L53" s="858"/>
      <c r="M53" s="858"/>
      <c r="N53" s="858"/>
      <c r="O53" s="933">
        <v>2.68</v>
      </c>
      <c r="P53" s="933">
        <v>0</v>
      </c>
      <c r="Q53" s="933">
        <v>0</v>
      </c>
      <c r="R53" s="933">
        <v>0</v>
      </c>
      <c r="S53" s="955">
        <v>4</v>
      </c>
    </row>
    <row r="54" spans="2:19" ht="15">
      <c r="B54" s="858">
        <v>49</v>
      </c>
      <c r="C54" s="862" t="s">
        <v>1919</v>
      </c>
      <c r="D54" s="931">
        <v>9.41</v>
      </c>
      <c r="E54" s="931">
        <v>0</v>
      </c>
      <c r="F54" s="931"/>
      <c r="G54" s="931">
        <v>1.73</v>
      </c>
      <c r="H54" s="931">
        <v>0</v>
      </c>
      <c r="I54" s="931">
        <v>-0.05</v>
      </c>
      <c r="J54" s="931">
        <v>-0.03</v>
      </c>
      <c r="K54" s="931">
        <v>0</v>
      </c>
      <c r="L54" s="858"/>
      <c r="M54" s="858"/>
      <c r="N54" s="858"/>
      <c r="O54" s="933">
        <v>9.41</v>
      </c>
      <c r="P54" s="933">
        <v>0</v>
      </c>
      <c r="Q54" s="933">
        <v>0</v>
      </c>
      <c r="R54" s="933">
        <v>0</v>
      </c>
      <c r="S54" s="955">
        <v>3</v>
      </c>
    </row>
    <row r="55" spans="2:19" ht="15">
      <c r="B55" s="858">
        <v>50</v>
      </c>
      <c r="C55" s="862" t="s">
        <v>1920</v>
      </c>
      <c r="D55" s="931">
        <v>0.16</v>
      </c>
      <c r="E55" s="931">
        <v>0</v>
      </c>
      <c r="F55" s="931"/>
      <c r="G55" s="931">
        <v>0.06</v>
      </c>
      <c r="H55" s="931">
        <v>0</v>
      </c>
      <c r="I55" s="931">
        <v>0</v>
      </c>
      <c r="J55" s="931">
        <v>0</v>
      </c>
      <c r="K55" s="931">
        <v>0</v>
      </c>
      <c r="L55" s="858"/>
      <c r="M55" s="858"/>
      <c r="N55" s="858"/>
      <c r="O55" s="933">
        <v>0.16</v>
      </c>
      <c r="P55" s="933">
        <v>0</v>
      </c>
      <c r="Q55" s="933">
        <v>0</v>
      </c>
      <c r="R55" s="933">
        <v>0</v>
      </c>
      <c r="S55" s="955">
        <v>2</v>
      </c>
    </row>
    <row r="56" spans="2:19" s="863" customFormat="1" ht="15">
      <c r="B56" s="858">
        <v>51</v>
      </c>
      <c r="C56" s="864" t="s">
        <v>1921</v>
      </c>
      <c r="D56" s="945">
        <v>35.15</v>
      </c>
      <c r="E56" s="945">
        <v>0</v>
      </c>
      <c r="F56" s="945"/>
      <c r="G56" s="945">
        <v>23.36</v>
      </c>
      <c r="H56" s="945">
        <v>0.16</v>
      </c>
      <c r="I56" s="945">
        <v>-1.49</v>
      </c>
      <c r="J56" s="945">
        <v>-1.4</v>
      </c>
      <c r="K56" s="945">
        <v>-0.04</v>
      </c>
      <c r="L56" s="917"/>
      <c r="M56" s="917"/>
      <c r="N56" s="917"/>
      <c r="O56" s="953">
        <v>35.12</v>
      </c>
      <c r="P56" s="953">
        <v>0.03</v>
      </c>
      <c r="Q56" s="946">
        <v>0</v>
      </c>
      <c r="R56" s="946">
        <v>0</v>
      </c>
      <c r="S56" s="956">
        <v>1</v>
      </c>
    </row>
    <row r="57" spans="1:19" ht="15">
      <c r="A57" s="865"/>
      <c r="B57" s="858">
        <v>52</v>
      </c>
      <c r="C57" s="860" t="s">
        <v>1922</v>
      </c>
      <c r="D57" s="945">
        <v>781.12</v>
      </c>
      <c r="E57" s="945">
        <v>0</v>
      </c>
      <c r="F57" s="945"/>
      <c r="G57" s="945">
        <v>32.88</v>
      </c>
      <c r="H57" s="945">
        <v>1.45</v>
      </c>
      <c r="I57" s="945">
        <v>-3.25</v>
      </c>
      <c r="J57" s="945">
        <v>-0.24</v>
      </c>
      <c r="K57" s="945">
        <v>-0.7133362</v>
      </c>
      <c r="L57" s="916"/>
      <c r="M57" s="916"/>
      <c r="N57" s="916"/>
      <c r="O57" s="946">
        <v>763.82</v>
      </c>
      <c r="P57" s="946">
        <v>2.29</v>
      </c>
      <c r="Q57" s="946">
        <v>2.95</v>
      </c>
      <c r="R57" s="946">
        <v>12.06</v>
      </c>
      <c r="S57" s="956">
        <v>3</v>
      </c>
    </row>
    <row r="58" spans="1:19" s="863" customFormat="1" ht="15">
      <c r="A58" s="865"/>
      <c r="B58" s="858">
        <v>53</v>
      </c>
      <c r="C58" s="866" t="s">
        <v>1923</v>
      </c>
      <c r="D58" s="947">
        <v>470.51</v>
      </c>
      <c r="E58" s="947">
        <v>0</v>
      </c>
      <c r="F58" s="947"/>
      <c r="G58" s="947">
        <v>50.91</v>
      </c>
      <c r="H58" s="947">
        <v>0.1</v>
      </c>
      <c r="I58" s="947">
        <v>-4.59</v>
      </c>
      <c r="J58" s="947">
        <v>-2.66</v>
      </c>
      <c r="K58" s="947">
        <v>-0.03</v>
      </c>
      <c r="L58" s="948"/>
      <c r="M58" s="948"/>
      <c r="N58" s="949"/>
      <c r="O58" s="950">
        <v>439.54</v>
      </c>
      <c r="P58" s="950">
        <v>27</v>
      </c>
      <c r="Q58" s="950">
        <v>3.97</v>
      </c>
      <c r="R58" s="950">
        <v>0</v>
      </c>
      <c r="S58" s="957">
        <v>3</v>
      </c>
    </row>
    <row r="59" spans="2:19" s="863" customFormat="1" ht="15">
      <c r="B59" s="858">
        <v>54</v>
      </c>
      <c r="C59" s="864" t="s">
        <v>1924</v>
      </c>
      <c r="D59" s="951">
        <v>117.48</v>
      </c>
      <c r="E59" s="951">
        <v>0</v>
      </c>
      <c r="F59" s="951"/>
      <c r="G59" s="951">
        <v>9.41</v>
      </c>
      <c r="H59" s="951">
        <v>0</v>
      </c>
      <c r="I59" s="951">
        <v>-0.66</v>
      </c>
      <c r="J59" s="951">
        <v>-0.07</v>
      </c>
      <c r="K59" s="951">
        <v>0</v>
      </c>
      <c r="L59" s="952"/>
      <c r="M59" s="952"/>
      <c r="N59" s="952"/>
      <c r="O59" s="946">
        <v>117.44</v>
      </c>
      <c r="P59" s="946">
        <v>0.02</v>
      </c>
      <c r="Q59" s="946">
        <v>0.02</v>
      </c>
      <c r="R59" s="946">
        <v>0</v>
      </c>
      <c r="S59" s="956">
        <v>2</v>
      </c>
    </row>
    <row r="60" spans="2:19" s="863" customFormat="1" ht="15">
      <c r="B60" s="858">
        <v>55</v>
      </c>
      <c r="C60" s="867" t="s">
        <v>1925</v>
      </c>
      <c r="D60" s="951">
        <v>353.03</v>
      </c>
      <c r="E60" s="951">
        <v>0</v>
      </c>
      <c r="F60" s="951"/>
      <c r="G60" s="951">
        <v>41.5</v>
      </c>
      <c r="H60" s="951">
        <v>0.1</v>
      </c>
      <c r="I60" s="951">
        <v>-3.93</v>
      </c>
      <c r="J60" s="951">
        <v>-2.59</v>
      </c>
      <c r="K60" s="951">
        <v>-0.03</v>
      </c>
      <c r="L60" s="952"/>
      <c r="M60" s="952"/>
      <c r="N60" s="952"/>
      <c r="O60" s="946">
        <v>322.1</v>
      </c>
      <c r="P60" s="946">
        <v>26.98</v>
      </c>
      <c r="Q60" s="946">
        <v>3.95</v>
      </c>
      <c r="R60" s="946">
        <v>0</v>
      </c>
      <c r="S60" s="956">
        <v>3</v>
      </c>
    </row>
    <row r="61" spans="2:19" ht="15">
      <c r="B61" s="858">
        <v>56</v>
      </c>
      <c r="C61" s="868" t="s">
        <v>754</v>
      </c>
      <c r="D61" s="928">
        <v>1908.6955759100024</v>
      </c>
      <c r="E61" s="928">
        <v>56.91</v>
      </c>
      <c r="F61" s="928"/>
      <c r="G61" s="928">
        <v>176.36</v>
      </c>
      <c r="H61" s="928">
        <v>2.61</v>
      </c>
      <c r="I61" s="928">
        <v>-14.84</v>
      </c>
      <c r="J61" s="928">
        <v>-6.35</v>
      </c>
      <c r="K61" s="928">
        <v>-0.93</v>
      </c>
      <c r="L61" s="858"/>
      <c r="M61" s="858"/>
      <c r="N61" s="858"/>
      <c r="O61" s="933">
        <v>1854.69</v>
      </c>
      <c r="P61" s="933">
        <v>35.04</v>
      </c>
      <c r="Q61" s="933">
        <v>6.91</v>
      </c>
      <c r="R61" s="933">
        <v>12.06</v>
      </c>
      <c r="S61" s="955">
        <v>3</v>
      </c>
    </row>
    <row r="62" spans="3:11" ht="15">
      <c r="C62" s="869" t="s">
        <v>1926</v>
      </c>
      <c r="D62" s="870"/>
      <c r="E62" s="870"/>
      <c r="F62" s="870"/>
      <c r="G62" s="870"/>
      <c r="H62" s="870"/>
      <c r="I62" s="870"/>
      <c r="J62" s="870"/>
      <c r="K62" s="870"/>
    </row>
    <row r="63" spans="3:11" ht="15">
      <c r="C63" s="871"/>
      <c r="D63" s="871"/>
      <c r="E63" s="871"/>
      <c r="F63" s="871"/>
      <c r="G63" s="871"/>
      <c r="H63" s="871"/>
      <c r="I63" s="871"/>
      <c r="J63" s="871"/>
      <c r="K63" s="871"/>
    </row>
    <row r="64" spans="3:11" ht="11.45" customHeight="1">
      <c r="C64" s="872" t="s">
        <v>1927</v>
      </c>
      <c r="D64" s="873"/>
      <c r="E64" s="873"/>
      <c r="F64" s="873"/>
      <c r="G64" s="873"/>
      <c r="H64" s="873"/>
      <c r="I64" s="873"/>
      <c r="J64" s="873"/>
      <c r="K64" s="873"/>
    </row>
    <row r="65" ht="127.5">
      <c r="C65" s="874" t="s">
        <v>1928</v>
      </c>
    </row>
  </sheetData>
  <mergeCells count="9">
    <mergeCell ref="Q4:Q5"/>
    <mergeCell ref="R4:R5"/>
    <mergeCell ref="S4:S5"/>
    <mergeCell ref="D4:H4"/>
    <mergeCell ref="I4:K4"/>
    <mergeCell ref="L4:M4"/>
    <mergeCell ref="N4:N5"/>
    <mergeCell ref="O4:O5"/>
    <mergeCell ref="P4:P5"/>
  </mergeCells>
  <printOptions/>
  <pageMargins left="0.7" right="0.7" top="0.75" bottom="0.75" header="0.3" footer="0.3"/>
  <pageSetup horizontalDpi="600" verticalDpi="600" orientation="portrait" paperSize="9" r:id="rId1"/>
  <headerFooter>
    <oddHeader>&amp;L&amp;"Calibri"&amp;12&amp;K000000EBA Regular Use&amp;1#</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82865-570C-4409-B639-81EC354DBCE5}">
  <dimension ref="B1:X19"/>
  <sheetViews>
    <sheetView zoomScale="90" zoomScaleNormal="90" workbookViewId="0" topLeftCell="A1">
      <selection activeCell="H23" sqref="H23"/>
    </sheetView>
  </sheetViews>
  <sheetFormatPr defaultColWidth="8.8515625" defaultRowHeight="15"/>
  <cols>
    <col min="1" max="1" width="8.8515625" style="825" customWidth="1"/>
    <col min="2" max="2" width="3.00390625" style="825" bestFit="1" customWidth="1"/>
    <col min="3" max="3" width="84.421875" style="825" bestFit="1" customWidth="1"/>
    <col min="4" max="5" width="8.8515625" style="825" customWidth="1"/>
    <col min="6" max="6" width="9.57421875" style="825" customWidth="1"/>
    <col min="7" max="8" width="8.8515625" style="825" customWidth="1"/>
    <col min="9" max="9" width="10.421875" style="825" customWidth="1"/>
    <col min="10" max="18" width="8.8515625" style="825" customWidth="1"/>
    <col min="19" max="19" width="27.421875" style="825" bestFit="1" customWidth="1"/>
    <col min="20" max="16384" width="8.8515625" style="825" customWidth="1"/>
  </cols>
  <sheetData>
    <row r="1" spans="4:5" s="847" customFormat="1" ht="12.75">
      <c r="D1" s="871"/>
      <c r="E1" s="871"/>
    </row>
    <row r="2" spans="3:24" s="847" customFormat="1" ht="15">
      <c r="C2" s="848" t="s">
        <v>1781</v>
      </c>
      <c r="D2" s="873"/>
      <c r="E2" s="871"/>
      <c r="F2" s="871"/>
      <c r="G2" s="871"/>
      <c r="H2" s="871"/>
      <c r="I2" s="871"/>
      <c r="J2" s="871"/>
      <c r="K2" s="871"/>
      <c r="L2" s="871"/>
      <c r="M2" s="871"/>
      <c r="N2" s="871"/>
      <c r="O2" s="871"/>
      <c r="P2" s="871"/>
      <c r="Q2" s="871"/>
      <c r="R2" s="871"/>
      <c r="S2" s="871"/>
      <c r="T2" s="871"/>
      <c r="U2" s="871"/>
      <c r="V2" s="871"/>
      <c r="W2" s="871"/>
      <c r="X2" s="871"/>
    </row>
    <row r="3" spans="3:24" s="847" customFormat="1" ht="15">
      <c r="C3" s="848"/>
      <c r="D3" s="873"/>
      <c r="E3" s="871"/>
      <c r="F3" s="871"/>
      <c r="G3" s="871"/>
      <c r="H3" s="871"/>
      <c r="I3" s="871"/>
      <c r="J3" s="871"/>
      <c r="K3" s="871"/>
      <c r="L3" s="871"/>
      <c r="M3" s="871"/>
      <c r="N3" s="871"/>
      <c r="O3" s="871"/>
      <c r="P3" s="871"/>
      <c r="Q3" s="871"/>
      <c r="R3" s="871"/>
      <c r="S3" s="871"/>
      <c r="T3" s="871"/>
      <c r="U3" s="871"/>
      <c r="V3" s="871"/>
      <c r="W3" s="871"/>
      <c r="X3" s="871"/>
    </row>
    <row r="4" spans="4:19" s="847" customFormat="1" ht="12.75">
      <c r="D4" s="850" t="s">
        <v>7</v>
      </c>
      <c r="E4" s="850" t="s">
        <v>8</v>
      </c>
      <c r="F4" s="850" t="s">
        <v>9</v>
      </c>
      <c r="G4" s="850" t="s">
        <v>46</v>
      </c>
      <c r="H4" s="850" t="s">
        <v>47</v>
      </c>
      <c r="I4" s="850" t="s">
        <v>156</v>
      </c>
      <c r="J4" s="850" t="s">
        <v>157</v>
      </c>
      <c r="K4" s="850" t="s">
        <v>158</v>
      </c>
      <c r="L4" s="850" t="s">
        <v>159</v>
      </c>
      <c r="M4" s="850" t="s">
        <v>160</v>
      </c>
      <c r="N4" s="850" t="s">
        <v>161</v>
      </c>
      <c r="O4" s="850" t="s">
        <v>162</v>
      </c>
      <c r="P4" s="850" t="s">
        <v>163</v>
      </c>
      <c r="Q4" s="850" t="s">
        <v>758</v>
      </c>
      <c r="R4" s="850" t="s">
        <v>759</v>
      </c>
      <c r="S4" s="850" t="s">
        <v>760</v>
      </c>
    </row>
    <row r="5" spans="3:20" s="847" customFormat="1" ht="24" customHeight="1">
      <c r="C5" s="853" t="s">
        <v>1929</v>
      </c>
      <c r="D5" s="1394" t="s">
        <v>1930</v>
      </c>
      <c r="E5" s="1395"/>
      <c r="F5" s="1395"/>
      <c r="G5" s="1395"/>
      <c r="H5" s="1395"/>
      <c r="I5" s="1395"/>
      <c r="J5" s="1395"/>
      <c r="K5" s="1395"/>
      <c r="L5" s="1395"/>
      <c r="M5" s="1395"/>
      <c r="N5" s="1395"/>
      <c r="O5" s="1395"/>
      <c r="P5" s="1395"/>
      <c r="Q5" s="1395"/>
      <c r="R5" s="1395"/>
      <c r="S5" s="1396"/>
      <c r="T5" s="875"/>
    </row>
    <row r="6" spans="3:20" s="847" customFormat="1" ht="24" customHeight="1">
      <c r="C6" s="855"/>
      <c r="D6" s="876"/>
      <c r="E6" s="1397" t="s">
        <v>1931</v>
      </c>
      <c r="F6" s="1398"/>
      <c r="G6" s="1398"/>
      <c r="H6" s="1398"/>
      <c r="I6" s="1398"/>
      <c r="J6" s="1398"/>
      <c r="K6" s="1397" t="s">
        <v>1932</v>
      </c>
      <c r="L6" s="1398"/>
      <c r="M6" s="1398"/>
      <c r="N6" s="1398"/>
      <c r="O6" s="1398"/>
      <c r="P6" s="1398"/>
      <c r="Q6" s="1399"/>
      <c r="R6" s="1394" t="s">
        <v>1933</v>
      </c>
      <c r="S6" s="1396"/>
      <c r="T6" s="875"/>
    </row>
    <row r="7" spans="3:20" s="847" customFormat="1" ht="43.7" customHeight="1">
      <c r="C7" s="877"/>
      <c r="D7" s="878"/>
      <c r="E7" s="879" t="s">
        <v>1934</v>
      </c>
      <c r="F7" s="879" t="s">
        <v>1935</v>
      </c>
      <c r="G7" s="879" t="s">
        <v>1936</v>
      </c>
      <c r="H7" s="879" t="s">
        <v>1937</v>
      </c>
      <c r="I7" s="879" t="s">
        <v>1938</v>
      </c>
      <c r="J7" s="879" t="s">
        <v>1939</v>
      </c>
      <c r="K7" s="878" t="s">
        <v>1940</v>
      </c>
      <c r="L7" s="878" t="s">
        <v>1941</v>
      </c>
      <c r="M7" s="878" t="s">
        <v>1942</v>
      </c>
      <c r="N7" s="878" t="s">
        <v>1943</v>
      </c>
      <c r="O7" s="878" t="s">
        <v>1944</v>
      </c>
      <c r="P7" s="878" t="s">
        <v>1945</v>
      </c>
      <c r="Q7" s="878" t="s">
        <v>1946</v>
      </c>
      <c r="R7" s="880"/>
      <c r="S7" s="881" t="s">
        <v>1947</v>
      </c>
      <c r="T7" s="875"/>
    </row>
    <row r="8" spans="2:20" s="847" customFormat="1" ht="12.75">
      <c r="B8" s="850">
        <v>1</v>
      </c>
      <c r="C8" s="882" t="s">
        <v>1948</v>
      </c>
      <c r="D8" s="958">
        <v>2211.9008064500026</v>
      </c>
      <c r="E8" s="959"/>
      <c r="F8" s="959"/>
      <c r="G8" s="959"/>
      <c r="H8" s="959"/>
      <c r="I8" s="959"/>
      <c r="J8" s="959"/>
      <c r="K8" s="958">
        <v>38.11</v>
      </c>
      <c r="L8" s="958">
        <v>83.56</v>
      </c>
      <c r="M8" s="958">
        <v>70.68</v>
      </c>
      <c r="N8" s="958">
        <v>76.83</v>
      </c>
      <c r="O8" s="958">
        <v>63.62</v>
      </c>
      <c r="P8" s="958">
        <v>18.09</v>
      </c>
      <c r="Q8" s="958">
        <v>3.77</v>
      </c>
      <c r="R8" s="958">
        <v>1857.24</v>
      </c>
      <c r="S8" s="960"/>
      <c r="T8" s="875"/>
    </row>
    <row r="9" spans="2:20" s="847" customFormat="1" ht="12.75">
      <c r="B9" s="850">
        <v>2</v>
      </c>
      <c r="C9" s="883" t="s">
        <v>1949</v>
      </c>
      <c r="D9" s="958">
        <v>1031.76</v>
      </c>
      <c r="E9" s="959"/>
      <c r="F9" s="959"/>
      <c r="G9" s="959"/>
      <c r="H9" s="959"/>
      <c r="I9" s="959"/>
      <c r="J9" s="959"/>
      <c r="K9" s="958">
        <v>0.71</v>
      </c>
      <c r="L9" s="958">
        <v>2.27</v>
      </c>
      <c r="M9" s="958">
        <v>1.9</v>
      </c>
      <c r="N9" s="958">
        <v>0.77</v>
      </c>
      <c r="O9" s="958">
        <v>0.8</v>
      </c>
      <c r="P9" s="958">
        <v>0.87</v>
      </c>
      <c r="Q9" s="958">
        <v>0.04</v>
      </c>
      <c r="R9" s="958">
        <v>1024.4</v>
      </c>
      <c r="S9" s="960"/>
      <c r="T9" s="875"/>
    </row>
    <row r="10" spans="2:20" s="847" customFormat="1" ht="12.75">
      <c r="B10" s="850">
        <v>3</v>
      </c>
      <c r="C10" s="883" t="s">
        <v>1950</v>
      </c>
      <c r="D10" s="958">
        <v>1180.14</v>
      </c>
      <c r="E10" s="959"/>
      <c r="F10" s="959"/>
      <c r="G10" s="959"/>
      <c r="H10" s="959"/>
      <c r="I10" s="959"/>
      <c r="J10" s="959"/>
      <c r="K10" s="958">
        <v>37.4</v>
      </c>
      <c r="L10" s="958">
        <v>81.29</v>
      </c>
      <c r="M10" s="958">
        <v>68.78</v>
      </c>
      <c r="N10" s="958">
        <v>76.06</v>
      </c>
      <c r="O10" s="958">
        <v>62.82</v>
      </c>
      <c r="P10" s="958">
        <v>17.22</v>
      </c>
      <c r="Q10" s="958">
        <v>3.73</v>
      </c>
      <c r="R10" s="958">
        <v>832.84</v>
      </c>
      <c r="S10" s="960"/>
      <c r="T10" s="875"/>
    </row>
    <row r="11" spans="2:20" s="847" customFormat="1" ht="12.75">
      <c r="B11" s="850">
        <v>4</v>
      </c>
      <c r="C11" s="883" t="s">
        <v>1951</v>
      </c>
      <c r="D11" s="958"/>
      <c r="E11" s="959"/>
      <c r="F11" s="959"/>
      <c r="G11" s="959"/>
      <c r="H11" s="959"/>
      <c r="I11" s="959"/>
      <c r="J11" s="959"/>
      <c r="K11" s="958"/>
      <c r="L11" s="958"/>
      <c r="M11" s="958"/>
      <c r="N11" s="958"/>
      <c r="O11" s="958"/>
      <c r="P11" s="958"/>
      <c r="Q11" s="958"/>
      <c r="R11" s="958"/>
      <c r="S11" s="960"/>
      <c r="T11" s="875"/>
    </row>
    <row r="12" spans="2:20" s="847" customFormat="1" ht="12.75">
      <c r="B12" s="850">
        <v>5</v>
      </c>
      <c r="C12" s="884" t="s">
        <v>1952</v>
      </c>
      <c r="D12" s="958"/>
      <c r="E12" s="959"/>
      <c r="F12" s="959"/>
      <c r="G12" s="959"/>
      <c r="H12" s="959"/>
      <c r="I12" s="959"/>
      <c r="J12" s="959"/>
      <c r="K12" s="961" t="s">
        <v>1121</v>
      </c>
      <c r="L12" s="961" t="s">
        <v>1121</v>
      </c>
      <c r="M12" s="961" t="s">
        <v>1121</v>
      </c>
      <c r="N12" s="961" t="s">
        <v>1121</v>
      </c>
      <c r="O12" s="961" t="s">
        <v>1121</v>
      </c>
      <c r="P12" s="961" t="s">
        <v>1121</v>
      </c>
      <c r="Q12" s="961" t="s">
        <v>1121</v>
      </c>
      <c r="R12" s="958"/>
      <c r="S12" s="960"/>
      <c r="T12" s="875"/>
    </row>
    <row r="13" spans="2:19" s="847" customFormat="1" ht="12.75">
      <c r="B13" s="850">
        <v>6</v>
      </c>
      <c r="C13" s="882" t="s">
        <v>1953</v>
      </c>
      <c r="D13" s="958">
        <v>23.08</v>
      </c>
      <c r="E13" s="959"/>
      <c r="F13" s="959"/>
      <c r="G13" s="959"/>
      <c r="H13" s="959"/>
      <c r="I13" s="959"/>
      <c r="J13" s="959"/>
      <c r="K13" s="958"/>
      <c r="L13" s="958"/>
      <c r="M13" s="958"/>
      <c r="N13" s="958"/>
      <c r="O13" s="958"/>
      <c r="P13" s="958"/>
      <c r="Q13" s="958"/>
      <c r="R13" s="958">
        <v>23.08</v>
      </c>
      <c r="S13" s="960"/>
    </row>
    <row r="14" spans="2:19" ht="15">
      <c r="B14" s="850">
        <v>7</v>
      </c>
      <c r="C14" s="883" t="s">
        <v>1949</v>
      </c>
      <c r="D14" s="958">
        <v>23.08</v>
      </c>
      <c r="E14" s="959"/>
      <c r="F14" s="959"/>
      <c r="G14" s="959"/>
      <c r="H14" s="959"/>
      <c r="I14" s="959"/>
      <c r="J14" s="959"/>
      <c r="K14" s="958"/>
      <c r="L14" s="958"/>
      <c r="M14" s="958"/>
      <c r="N14" s="958"/>
      <c r="O14" s="958"/>
      <c r="P14" s="958"/>
      <c r="Q14" s="958"/>
      <c r="R14" s="958">
        <v>23.08</v>
      </c>
      <c r="S14" s="960"/>
    </row>
    <row r="15" spans="2:19" ht="15">
      <c r="B15" s="850">
        <v>8</v>
      </c>
      <c r="C15" s="883" t="s">
        <v>1950</v>
      </c>
      <c r="D15" s="958"/>
      <c r="E15" s="959"/>
      <c r="F15" s="959"/>
      <c r="G15" s="959"/>
      <c r="H15" s="959"/>
      <c r="I15" s="959"/>
      <c r="J15" s="959"/>
      <c r="K15" s="958"/>
      <c r="L15" s="958"/>
      <c r="M15" s="958"/>
      <c r="N15" s="958"/>
      <c r="O15" s="958"/>
      <c r="P15" s="958"/>
      <c r="Q15" s="958"/>
      <c r="R15" s="958"/>
      <c r="S15" s="960"/>
    </row>
    <row r="16" spans="2:20" s="847" customFormat="1" ht="12.75">
      <c r="B16" s="850">
        <v>9</v>
      </c>
      <c r="C16" s="883" t="s">
        <v>1951</v>
      </c>
      <c r="D16" s="958"/>
      <c r="E16" s="959"/>
      <c r="F16" s="959"/>
      <c r="G16" s="959"/>
      <c r="H16" s="959"/>
      <c r="I16" s="959"/>
      <c r="J16" s="959"/>
      <c r="K16" s="958"/>
      <c r="L16" s="958"/>
      <c r="M16" s="958"/>
      <c r="N16" s="958"/>
      <c r="O16" s="958"/>
      <c r="P16" s="958"/>
      <c r="Q16" s="958"/>
      <c r="R16" s="958"/>
      <c r="S16" s="960"/>
      <c r="T16" s="875"/>
    </row>
    <row r="17" spans="2:20" s="847" customFormat="1" ht="12.75">
      <c r="B17" s="850">
        <v>10</v>
      </c>
      <c r="C17" s="884" t="s">
        <v>1952</v>
      </c>
      <c r="D17" s="958"/>
      <c r="E17" s="959"/>
      <c r="F17" s="959"/>
      <c r="G17" s="959"/>
      <c r="H17" s="959"/>
      <c r="I17" s="959"/>
      <c r="J17" s="959"/>
      <c r="K17" s="961" t="s">
        <v>1121</v>
      </c>
      <c r="L17" s="961" t="s">
        <v>1121</v>
      </c>
      <c r="M17" s="961" t="s">
        <v>1121</v>
      </c>
      <c r="N17" s="961" t="s">
        <v>1121</v>
      </c>
      <c r="O17" s="961" t="s">
        <v>1121</v>
      </c>
      <c r="P17" s="961" t="s">
        <v>1121</v>
      </c>
      <c r="Q17" s="961" t="s">
        <v>1121</v>
      </c>
      <c r="R17" s="958"/>
      <c r="S17" s="960"/>
      <c r="T17" s="875"/>
    </row>
    <row r="19" ht="30">
      <c r="C19" s="962" t="s">
        <v>2054</v>
      </c>
    </row>
  </sheetData>
  <mergeCells count="4">
    <mergeCell ref="D5:S5"/>
    <mergeCell ref="E6:J6"/>
    <mergeCell ref="K6:Q6"/>
    <mergeCell ref="R6:S6"/>
  </mergeCells>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B741-A0DC-4AEF-94A4-79CAD815C122}">
  <sheetPr>
    <tabColor theme="0"/>
  </sheetPr>
  <dimension ref="B2:I112"/>
  <sheetViews>
    <sheetView workbookViewId="0" topLeftCell="A1">
      <selection activeCell="E25" sqref="E25"/>
    </sheetView>
  </sheetViews>
  <sheetFormatPr defaultColWidth="22.421875" defaultRowHeight="15"/>
  <cols>
    <col min="1" max="1" width="22.421875" style="825" customWidth="1"/>
    <col min="2" max="2" width="3.421875" style="825" bestFit="1" customWidth="1"/>
    <col min="3" max="3" width="30.8515625" style="825" customWidth="1"/>
    <col min="4" max="4" width="24.57421875" style="825" bestFit="1" customWidth="1"/>
    <col min="5" max="5" width="29.421875" style="825" customWidth="1"/>
    <col min="6" max="6" width="26.57421875" style="825" customWidth="1"/>
    <col min="7" max="7" width="22.421875" style="825" customWidth="1"/>
    <col min="8" max="8" width="32.421875" style="825" customWidth="1"/>
    <col min="9" max="10" width="26.421875" style="825" customWidth="1"/>
    <col min="11" max="16384" width="22.421875" style="825" customWidth="1"/>
  </cols>
  <sheetData>
    <row r="2" spans="3:4" s="865" customFormat="1" ht="15">
      <c r="C2" s="885" t="s">
        <v>1782</v>
      </c>
      <c r="D2" s="885"/>
    </row>
    <row r="3" spans="3:5" s="865" customFormat="1" ht="92.1" customHeight="1">
      <c r="C3" s="1401" t="s">
        <v>1954</v>
      </c>
      <c r="D3" s="1402"/>
      <c r="E3" s="1402"/>
    </row>
    <row r="4" spans="3:9" s="865" customFormat="1" ht="12.75">
      <c r="C4" s="886" t="s">
        <v>7</v>
      </c>
      <c r="D4" s="886" t="s">
        <v>8</v>
      </c>
      <c r="E4" s="886" t="s">
        <v>9</v>
      </c>
      <c r="F4" s="886" t="s">
        <v>46</v>
      </c>
      <c r="G4" s="886" t="s">
        <v>47</v>
      </c>
      <c r="H4" s="886" t="s">
        <v>156</v>
      </c>
      <c r="I4" s="886" t="s">
        <v>157</v>
      </c>
    </row>
    <row r="5" spans="3:9" s="865" customFormat="1" ht="25.5">
      <c r="C5" s="887" t="s">
        <v>1955</v>
      </c>
      <c r="D5" s="887" t="s">
        <v>1956</v>
      </c>
      <c r="E5" s="887" t="s">
        <v>1957</v>
      </c>
      <c r="F5" s="887" t="s">
        <v>1958</v>
      </c>
      <c r="G5" s="887" t="s">
        <v>1959</v>
      </c>
      <c r="H5" s="887" t="s">
        <v>1960</v>
      </c>
      <c r="I5" s="887" t="s">
        <v>1961</v>
      </c>
    </row>
    <row r="6" spans="2:9" s="865" customFormat="1" ht="12.75">
      <c r="B6" s="888">
        <v>1</v>
      </c>
      <c r="C6" s="889" t="s">
        <v>1962</v>
      </c>
      <c r="D6" s="1403" t="s">
        <v>1963</v>
      </c>
      <c r="E6" s="890"/>
      <c r="F6" s="890"/>
      <c r="G6" s="891"/>
      <c r="H6" s="891"/>
      <c r="I6" s="891"/>
    </row>
    <row r="7" spans="2:9" s="865" customFormat="1" ht="12.75">
      <c r="B7" s="888">
        <v>2</v>
      </c>
      <c r="C7" s="889" t="s">
        <v>1964</v>
      </c>
      <c r="D7" s="1404"/>
      <c r="E7" s="890"/>
      <c r="F7" s="890"/>
      <c r="G7" s="891"/>
      <c r="H7" s="891"/>
      <c r="I7" s="891"/>
    </row>
    <row r="8" spans="2:9" s="865" customFormat="1" ht="12.75">
      <c r="B8" s="888">
        <v>3</v>
      </c>
      <c r="C8" s="889" t="s">
        <v>1965</v>
      </c>
      <c r="D8" s="1404"/>
      <c r="E8" s="890"/>
      <c r="F8" s="890"/>
      <c r="G8" s="890"/>
      <c r="H8" s="891"/>
      <c r="I8" s="891"/>
    </row>
    <row r="9" spans="2:9" s="865" customFormat="1" ht="12.75">
      <c r="B9" s="888">
        <v>4</v>
      </c>
      <c r="C9" s="892" t="s">
        <v>1966</v>
      </c>
      <c r="D9" s="1404"/>
      <c r="E9" s="890"/>
      <c r="F9" s="890"/>
      <c r="G9" s="890"/>
      <c r="H9" s="891"/>
      <c r="I9" s="891"/>
    </row>
    <row r="10" spans="2:9" s="395" customFormat="1" ht="12.75">
      <c r="B10" s="888">
        <v>5</v>
      </c>
      <c r="C10" s="893" t="s">
        <v>1967</v>
      </c>
      <c r="D10" s="1404"/>
      <c r="E10" s="894"/>
      <c r="F10" s="894"/>
      <c r="G10" s="894"/>
      <c r="H10" s="895"/>
      <c r="I10" s="895"/>
    </row>
    <row r="11" spans="2:9" s="865" customFormat="1" ht="12.75">
      <c r="B11" s="888">
        <v>6</v>
      </c>
      <c r="C11" s="892" t="s">
        <v>1968</v>
      </c>
      <c r="D11" s="1404"/>
      <c r="E11" s="892"/>
      <c r="F11" s="892"/>
      <c r="G11" s="892"/>
      <c r="H11" s="891"/>
      <c r="I11" s="891"/>
    </row>
    <row r="12" spans="2:9" s="865" customFormat="1" ht="25.5">
      <c r="B12" s="888">
        <v>7</v>
      </c>
      <c r="C12" s="892" t="s">
        <v>1969</v>
      </c>
      <c r="D12" s="1404"/>
      <c r="E12" s="891"/>
      <c r="F12" s="891"/>
      <c r="G12" s="891"/>
      <c r="H12" s="891"/>
      <c r="I12" s="891"/>
    </row>
    <row r="13" spans="2:9" s="865" customFormat="1" ht="12.75">
      <c r="B13" s="888">
        <v>8</v>
      </c>
      <c r="C13" s="892" t="s">
        <v>1970</v>
      </c>
      <c r="D13" s="1404"/>
      <c r="E13" s="891"/>
      <c r="F13" s="891"/>
      <c r="G13" s="891"/>
      <c r="H13" s="891"/>
      <c r="I13" s="891"/>
    </row>
    <row r="14" spans="2:9" s="865" customFormat="1" ht="45" customHeight="1">
      <c r="B14" s="896">
        <v>9</v>
      </c>
      <c r="C14" s="892" t="s">
        <v>1971</v>
      </c>
      <c r="D14" s="1405"/>
      <c r="E14" s="891"/>
      <c r="F14" s="891"/>
      <c r="G14" s="891"/>
      <c r="H14" s="891"/>
      <c r="I14" s="891"/>
    </row>
    <row r="15" ht="15">
      <c r="C15" s="825" t="s">
        <v>1972</v>
      </c>
    </row>
    <row r="17" ht="15">
      <c r="C17" s="825" t="s">
        <v>1973</v>
      </c>
    </row>
    <row r="18" spans="3:8" ht="62.25" customHeight="1">
      <c r="C18" s="897" t="s">
        <v>1974</v>
      </c>
      <c r="D18" s="1406" t="s">
        <v>1975</v>
      </c>
      <c r="E18" s="1407"/>
      <c r="F18" s="1284" t="s">
        <v>1976</v>
      </c>
      <c r="G18" s="826"/>
      <c r="H18" s="826"/>
    </row>
    <row r="19" spans="3:8" ht="15">
      <c r="C19" s="897" t="s">
        <v>1977</v>
      </c>
      <c r="D19" s="898" t="s">
        <v>1978</v>
      </c>
      <c r="E19" s="898" t="s">
        <v>1979</v>
      </c>
      <c r="F19" s="1400"/>
      <c r="G19" s="899"/>
      <c r="H19" s="899"/>
    </row>
    <row r="20" spans="2:8" ht="15">
      <c r="B20" s="900"/>
      <c r="C20" s="897" t="s">
        <v>1967</v>
      </c>
      <c r="D20" s="897" t="s">
        <v>1980</v>
      </c>
      <c r="E20" s="897">
        <v>301</v>
      </c>
      <c r="F20" s="1284" t="s">
        <v>1981</v>
      </c>
      <c r="G20" s="900"/>
      <c r="H20" s="900"/>
    </row>
    <row r="21" spans="2:8" ht="15">
      <c r="B21" s="900"/>
      <c r="C21" s="897" t="s">
        <v>1967</v>
      </c>
      <c r="D21" s="897" t="s">
        <v>1980</v>
      </c>
      <c r="E21" s="897">
        <v>3011</v>
      </c>
      <c r="F21" s="1400"/>
      <c r="G21" s="900"/>
      <c r="H21" s="900"/>
    </row>
    <row r="22" spans="2:8" ht="15">
      <c r="B22" s="900"/>
      <c r="C22" s="897" t="s">
        <v>1967</v>
      </c>
      <c r="D22" s="897" t="s">
        <v>1980</v>
      </c>
      <c r="E22" s="897">
        <v>3012</v>
      </c>
      <c r="F22" s="1400"/>
      <c r="G22" s="900"/>
      <c r="H22" s="900"/>
    </row>
    <row r="23" spans="2:8" ht="15">
      <c r="B23" s="900"/>
      <c r="C23" s="897" t="s">
        <v>1967</v>
      </c>
      <c r="D23" s="897" t="s">
        <v>1980</v>
      </c>
      <c r="E23" s="897">
        <v>3315</v>
      </c>
      <c r="F23" s="1400"/>
      <c r="G23" s="900"/>
      <c r="H23" s="900"/>
    </row>
    <row r="24" spans="2:8" ht="15">
      <c r="B24" s="900"/>
      <c r="C24" s="897" t="s">
        <v>1967</v>
      </c>
      <c r="D24" s="897" t="s">
        <v>1980</v>
      </c>
      <c r="E24" s="897">
        <v>50</v>
      </c>
      <c r="F24" s="1400"/>
      <c r="G24" s="900"/>
      <c r="H24" s="900"/>
    </row>
    <row r="25" spans="2:8" ht="15">
      <c r="B25" s="900"/>
      <c r="C25" s="897" t="s">
        <v>1967</v>
      </c>
      <c r="D25" s="897" t="s">
        <v>1980</v>
      </c>
      <c r="E25" s="897">
        <v>501</v>
      </c>
      <c r="F25" s="1400"/>
      <c r="G25" s="900"/>
      <c r="H25" s="900"/>
    </row>
    <row r="26" spans="2:8" ht="15">
      <c r="B26" s="900"/>
      <c r="C26" s="897" t="s">
        <v>1967</v>
      </c>
      <c r="D26" s="897" t="s">
        <v>1980</v>
      </c>
      <c r="E26" s="897">
        <v>5010</v>
      </c>
      <c r="F26" s="1400"/>
      <c r="G26" s="900"/>
      <c r="H26" s="900"/>
    </row>
    <row r="27" spans="2:8" ht="15">
      <c r="B27" s="900"/>
      <c r="C27" s="897" t="s">
        <v>1967</v>
      </c>
      <c r="D27" s="897" t="s">
        <v>1980</v>
      </c>
      <c r="E27" s="897">
        <v>502</v>
      </c>
      <c r="F27" s="1400"/>
      <c r="G27" s="900"/>
      <c r="H27" s="900"/>
    </row>
    <row r="28" spans="2:8" ht="15">
      <c r="B28" s="900"/>
      <c r="C28" s="897" t="s">
        <v>1967</v>
      </c>
      <c r="D28" s="897" t="s">
        <v>1980</v>
      </c>
      <c r="E28" s="897">
        <v>5020</v>
      </c>
      <c r="F28" s="1400"/>
      <c r="G28" s="900"/>
      <c r="H28" s="900"/>
    </row>
    <row r="29" spans="2:8" ht="15">
      <c r="B29" s="900"/>
      <c r="C29" s="897" t="s">
        <v>1967</v>
      </c>
      <c r="D29" s="897" t="s">
        <v>1980</v>
      </c>
      <c r="E29" s="897">
        <v>5222</v>
      </c>
      <c r="F29" s="1400"/>
      <c r="G29" s="900"/>
      <c r="H29" s="900"/>
    </row>
    <row r="30" spans="2:8" ht="15">
      <c r="B30" s="900"/>
      <c r="C30" s="897" t="s">
        <v>1967</v>
      </c>
      <c r="D30" s="897" t="s">
        <v>1980</v>
      </c>
      <c r="E30" s="897">
        <v>5224</v>
      </c>
      <c r="F30" s="1400"/>
      <c r="G30" s="900"/>
      <c r="H30" s="900"/>
    </row>
    <row r="31" spans="2:8" ht="15">
      <c r="B31" s="900"/>
      <c r="C31" s="897" t="s">
        <v>1967</v>
      </c>
      <c r="D31" s="897" t="s">
        <v>1980</v>
      </c>
      <c r="E31" s="897">
        <v>5229</v>
      </c>
      <c r="F31" s="901"/>
      <c r="G31" s="900"/>
      <c r="H31" s="900"/>
    </row>
    <row r="32" spans="2:7" ht="15">
      <c r="B32" s="900"/>
      <c r="C32" s="897" t="s">
        <v>1962</v>
      </c>
      <c r="D32" s="897" t="s">
        <v>1982</v>
      </c>
      <c r="E32" s="897">
        <v>27</v>
      </c>
      <c r="F32" s="1284" t="s">
        <v>1983</v>
      </c>
      <c r="G32" s="900"/>
    </row>
    <row r="33" spans="2:7" ht="15">
      <c r="B33" s="900"/>
      <c r="C33" s="897" t="s">
        <v>1962</v>
      </c>
      <c r="D33" s="897" t="s">
        <v>1982</v>
      </c>
      <c r="E33" s="897">
        <v>2712</v>
      </c>
      <c r="F33" s="1400"/>
      <c r="G33" s="900"/>
    </row>
    <row r="34" spans="2:7" ht="15">
      <c r="B34" s="900"/>
      <c r="C34" s="897" t="s">
        <v>1962</v>
      </c>
      <c r="D34" s="897" t="s">
        <v>1982</v>
      </c>
      <c r="E34" s="897">
        <v>3314</v>
      </c>
      <c r="F34" s="1400"/>
      <c r="G34" s="900"/>
    </row>
    <row r="35" spans="2:7" ht="15">
      <c r="B35" s="900"/>
      <c r="C35" s="897" t="s">
        <v>1962</v>
      </c>
      <c r="D35" s="897" t="s">
        <v>1982</v>
      </c>
      <c r="E35" s="897">
        <v>35</v>
      </c>
      <c r="F35" s="1400"/>
      <c r="G35" s="900"/>
    </row>
    <row r="36" spans="2:7" ht="15">
      <c r="B36" s="900"/>
      <c r="C36" s="897" t="s">
        <v>1962</v>
      </c>
      <c r="D36" s="897" t="s">
        <v>1982</v>
      </c>
      <c r="E36" s="897">
        <v>351</v>
      </c>
      <c r="F36" s="1400"/>
      <c r="G36" s="900"/>
    </row>
    <row r="37" spans="2:7" ht="15">
      <c r="B37" s="900"/>
      <c r="C37" s="897" t="s">
        <v>1962</v>
      </c>
      <c r="D37" s="897" t="s">
        <v>1982</v>
      </c>
      <c r="E37" s="897">
        <v>3511</v>
      </c>
      <c r="F37" s="1400"/>
      <c r="G37" s="900"/>
    </row>
    <row r="38" spans="2:7" ht="15">
      <c r="B38" s="900"/>
      <c r="C38" s="897" t="s">
        <v>1962</v>
      </c>
      <c r="D38" s="897" t="s">
        <v>1982</v>
      </c>
      <c r="E38" s="897">
        <v>3512</v>
      </c>
      <c r="F38" s="1400"/>
      <c r="G38" s="900"/>
    </row>
    <row r="39" spans="2:6" ht="15">
      <c r="B39" s="900"/>
      <c r="C39" s="897" t="s">
        <v>1962</v>
      </c>
      <c r="D39" s="897" t="s">
        <v>1982</v>
      </c>
      <c r="E39" s="897">
        <v>3513</v>
      </c>
      <c r="F39" s="1400"/>
    </row>
    <row r="40" spans="2:6" ht="15">
      <c r="B40" s="900"/>
      <c r="C40" s="897" t="s">
        <v>1962</v>
      </c>
      <c r="D40" s="897" t="s">
        <v>1982</v>
      </c>
      <c r="E40" s="897">
        <v>3514</v>
      </c>
      <c r="F40" s="1400"/>
    </row>
    <row r="41" spans="2:6" ht="15">
      <c r="B41" s="900"/>
      <c r="C41" s="897" t="s">
        <v>1962</v>
      </c>
      <c r="D41" s="897" t="s">
        <v>1982</v>
      </c>
      <c r="E41" s="897">
        <v>4321</v>
      </c>
      <c r="F41" s="1285"/>
    </row>
    <row r="42" spans="2:6" ht="15">
      <c r="B42" s="900"/>
      <c r="C42" s="897" t="s">
        <v>1964</v>
      </c>
      <c r="D42" s="897" t="s">
        <v>1984</v>
      </c>
      <c r="E42" s="897">
        <v>91</v>
      </c>
      <c r="F42" s="1284" t="s">
        <v>1985</v>
      </c>
    </row>
    <row r="43" spans="2:6" ht="15">
      <c r="B43" s="900"/>
      <c r="C43" s="897" t="s">
        <v>1964</v>
      </c>
      <c r="D43" s="897" t="s">
        <v>1984</v>
      </c>
      <c r="E43" s="897">
        <v>910</v>
      </c>
      <c r="F43" s="1400"/>
    </row>
    <row r="44" spans="2:6" ht="15">
      <c r="B44" s="900"/>
      <c r="C44" s="897" t="s">
        <v>1964</v>
      </c>
      <c r="D44" s="897" t="s">
        <v>1984</v>
      </c>
      <c r="E44" s="897">
        <v>192</v>
      </c>
      <c r="F44" s="1400"/>
    </row>
    <row r="45" spans="2:6" ht="15">
      <c r="B45" s="900"/>
      <c r="C45" s="897" t="s">
        <v>1964</v>
      </c>
      <c r="D45" s="897" t="s">
        <v>1984</v>
      </c>
      <c r="E45" s="897">
        <v>1920</v>
      </c>
      <c r="F45" s="1400"/>
    </row>
    <row r="46" spans="2:6" ht="15">
      <c r="B46" s="900"/>
      <c r="C46" s="897" t="s">
        <v>1964</v>
      </c>
      <c r="D46" s="897" t="s">
        <v>1984</v>
      </c>
      <c r="E46" s="897">
        <v>2014</v>
      </c>
      <c r="F46" s="1400"/>
    </row>
    <row r="47" spans="2:6" ht="15">
      <c r="B47" s="900"/>
      <c r="C47" s="897" t="s">
        <v>1964</v>
      </c>
      <c r="D47" s="897" t="s">
        <v>1984</v>
      </c>
      <c r="E47" s="897">
        <v>352</v>
      </c>
      <c r="F47" s="1400"/>
    </row>
    <row r="48" spans="2:6" ht="15">
      <c r="B48" s="900"/>
      <c r="C48" s="897" t="s">
        <v>1964</v>
      </c>
      <c r="D48" s="897" t="s">
        <v>1984</v>
      </c>
      <c r="E48" s="897">
        <v>3521</v>
      </c>
      <c r="F48" s="1400"/>
    </row>
    <row r="49" spans="2:6" ht="15">
      <c r="B49" s="900"/>
      <c r="C49" s="897" t="s">
        <v>1964</v>
      </c>
      <c r="D49" s="897" t="s">
        <v>1984</v>
      </c>
      <c r="E49" s="897">
        <v>3522</v>
      </c>
      <c r="F49" s="1400"/>
    </row>
    <row r="50" spans="2:6" ht="15">
      <c r="B50" s="900"/>
      <c r="C50" s="897" t="s">
        <v>1964</v>
      </c>
      <c r="D50" s="897" t="s">
        <v>1984</v>
      </c>
      <c r="E50" s="897">
        <v>3523</v>
      </c>
      <c r="F50" s="1400"/>
    </row>
    <row r="51" spans="2:6" ht="15">
      <c r="B51" s="900"/>
      <c r="C51" s="897" t="s">
        <v>1964</v>
      </c>
      <c r="D51" s="897" t="s">
        <v>1984</v>
      </c>
      <c r="E51" s="897">
        <v>4612</v>
      </c>
      <c r="F51" s="1400"/>
    </row>
    <row r="52" spans="2:6" ht="15">
      <c r="B52" s="900"/>
      <c r="C52" s="897" t="s">
        <v>1964</v>
      </c>
      <c r="D52" s="897" t="s">
        <v>1984</v>
      </c>
      <c r="E52" s="897">
        <v>4671</v>
      </c>
      <c r="F52" s="1400"/>
    </row>
    <row r="53" spans="2:6" ht="15">
      <c r="B53" s="900"/>
      <c r="C53" s="897" t="s">
        <v>1964</v>
      </c>
      <c r="D53" s="897" t="s">
        <v>1984</v>
      </c>
      <c r="E53" s="897">
        <v>6</v>
      </c>
      <c r="F53" s="1400"/>
    </row>
    <row r="54" spans="2:6" ht="15">
      <c r="B54" s="900"/>
      <c r="C54" s="897" t="s">
        <v>1964</v>
      </c>
      <c r="D54" s="897" t="s">
        <v>1984</v>
      </c>
      <c r="E54" s="897">
        <v>61</v>
      </c>
      <c r="F54" s="1400"/>
    </row>
    <row r="55" spans="2:6" ht="15">
      <c r="B55" s="900"/>
      <c r="C55" s="897" t="s">
        <v>1964</v>
      </c>
      <c r="D55" s="897" t="s">
        <v>1984</v>
      </c>
      <c r="E55" s="897">
        <v>610</v>
      </c>
      <c r="F55" s="1400"/>
    </row>
    <row r="56" spans="2:6" ht="15">
      <c r="B56" s="900"/>
      <c r="C56" s="897" t="s">
        <v>1964</v>
      </c>
      <c r="D56" s="897" t="s">
        <v>1984</v>
      </c>
      <c r="E56" s="897">
        <v>62</v>
      </c>
      <c r="F56" s="1400"/>
    </row>
    <row r="57" spans="2:6" ht="15">
      <c r="B57" s="900"/>
      <c r="C57" s="897" t="s">
        <v>1964</v>
      </c>
      <c r="D57" s="897" t="s">
        <v>1984</v>
      </c>
      <c r="E57" s="897">
        <v>620</v>
      </c>
      <c r="F57" s="1400"/>
    </row>
    <row r="58" spans="2:6" ht="15">
      <c r="B58" s="900"/>
      <c r="C58" s="897" t="s">
        <v>1969</v>
      </c>
      <c r="D58" s="897" t="s">
        <v>1986</v>
      </c>
      <c r="E58" s="897">
        <v>24</v>
      </c>
      <c r="F58" s="1284" t="s">
        <v>1987</v>
      </c>
    </row>
    <row r="59" spans="2:6" ht="15">
      <c r="B59" s="900"/>
      <c r="C59" s="897" t="s">
        <v>1969</v>
      </c>
      <c r="D59" s="897" t="s">
        <v>1986</v>
      </c>
      <c r="E59" s="897">
        <v>241</v>
      </c>
      <c r="F59" s="1400"/>
    </row>
    <row r="60" spans="2:6" ht="15">
      <c r="B60" s="900"/>
      <c r="C60" s="897" t="s">
        <v>1969</v>
      </c>
      <c r="D60" s="897" t="s">
        <v>1986</v>
      </c>
      <c r="E60" s="897">
        <v>2410</v>
      </c>
      <c r="F60" s="1400"/>
    </row>
    <row r="61" spans="2:6" ht="15">
      <c r="B61" s="900"/>
      <c r="C61" s="897" t="s">
        <v>1969</v>
      </c>
      <c r="D61" s="897" t="s">
        <v>1986</v>
      </c>
      <c r="E61" s="897">
        <v>242</v>
      </c>
      <c r="F61" s="1400"/>
    </row>
    <row r="62" spans="2:6" ht="15">
      <c r="B62" s="900"/>
      <c r="C62" s="897" t="s">
        <v>1969</v>
      </c>
      <c r="D62" s="897" t="s">
        <v>1986</v>
      </c>
      <c r="E62" s="897">
        <v>2420</v>
      </c>
      <c r="F62" s="1400"/>
    </row>
    <row r="63" spans="2:6" ht="15">
      <c r="B63" s="900"/>
      <c r="C63" s="897" t="s">
        <v>1969</v>
      </c>
      <c r="D63" s="897" t="s">
        <v>1986</v>
      </c>
      <c r="E63" s="897">
        <v>2434</v>
      </c>
      <c r="F63" s="1400"/>
    </row>
    <row r="64" spans="2:6" ht="15">
      <c r="B64" s="900"/>
      <c r="C64" s="897" t="s">
        <v>1969</v>
      </c>
      <c r="D64" s="897" t="s">
        <v>1986</v>
      </c>
      <c r="E64" s="897">
        <v>244</v>
      </c>
      <c r="F64" s="1400"/>
    </row>
    <row r="65" spans="2:6" ht="15">
      <c r="B65" s="900"/>
      <c r="C65" s="897" t="s">
        <v>1969</v>
      </c>
      <c r="D65" s="897" t="s">
        <v>1986</v>
      </c>
      <c r="E65" s="897">
        <v>2442</v>
      </c>
      <c r="F65" s="1400"/>
    </row>
    <row r="66" spans="2:6" ht="15">
      <c r="B66" s="900"/>
      <c r="C66" s="897" t="s">
        <v>1969</v>
      </c>
      <c r="D66" s="897" t="s">
        <v>1986</v>
      </c>
      <c r="E66" s="897">
        <v>2444</v>
      </c>
      <c r="F66" s="1400"/>
    </row>
    <row r="67" spans="2:6" ht="15">
      <c r="B67" s="900"/>
      <c r="C67" s="897" t="s">
        <v>1969</v>
      </c>
      <c r="D67" s="897" t="s">
        <v>1986</v>
      </c>
      <c r="E67" s="897">
        <v>2445</v>
      </c>
      <c r="F67" s="1400"/>
    </row>
    <row r="68" spans="2:6" ht="15">
      <c r="B68" s="900"/>
      <c r="C68" s="897" t="s">
        <v>1969</v>
      </c>
      <c r="D68" s="897" t="s">
        <v>1986</v>
      </c>
      <c r="E68" s="897">
        <v>245</v>
      </c>
      <c r="F68" s="1400"/>
    </row>
    <row r="69" spans="2:6" ht="15">
      <c r="B69" s="900"/>
      <c r="C69" s="897" t="s">
        <v>1969</v>
      </c>
      <c r="D69" s="897" t="s">
        <v>1986</v>
      </c>
      <c r="E69" s="897">
        <v>2451</v>
      </c>
      <c r="F69" s="1400"/>
    </row>
    <row r="70" spans="2:6" ht="15">
      <c r="B70" s="900"/>
      <c r="C70" s="897" t="s">
        <v>1969</v>
      </c>
      <c r="D70" s="897" t="s">
        <v>1986</v>
      </c>
      <c r="E70" s="897">
        <v>2452</v>
      </c>
      <c r="F70" s="1400"/>
    </row>
    <row r="71" spans="2:6" ht="15">
      <c r="B71" s="900"/>
      <c r="C71" s="897" t="s">
        <v>1969</v>
      </c>
      <c r="D71" s="897" t="s">
        <v>1986</v>
      </c>
      <c r="E71" s="897">
        <v>25</v>
      </c>
      <c r="F71" s="1400"/>
    </row>
    <row r="72" spans="2:6" ht="15">
      <c r="B72" s="900"/>
      <c r="C72" s="897" t="s">
        <v>1969</v>
      </c>
      <c r="D72" s="897" t="s">
        <v>1986</v>
      </c>
      <c r="E72" s="897">
        <v>251</v>
      </c>
      <c r="F72" s="1400"/>
    </row>
    <row r="73" spans="2:6" ht="15">
      <c r="B73" s="900"/>
      <c r="C73" s="897" t="s">
        <v>1969</v>
      </c>
      <c r="D73" s="897" t="s">
        <v>1986</v>
      </c>
      <c r="E73" s="897">
        <v>2511</v>
      </c>
      <c r="F73" s="1400"/>
    </row>
    <row r="74" spans="2:6" ht="15">
      <c r="B74" s="900"/>
      <c r="C74" s="897" t="s">
        <v>1969</v>
      </c>
      <c r="D74" s="897" t="s">
        <v>1986</v>
      </c>
      <c r="E74" s="897">
        <v>4672</v>
      </c>
      <c r="F74" s="1400"/>
    </row>
    <row r="75" spans="2:6" ht="15">
      <c r="B75" s="900"/>
      <c r="C75" s="897" t="s">
        <v>1969</v>
      </c>
      <c r="D75" s="897" t="s">
        <v>1988</v>
      </c>
      <c r="E75" s="897">
        <v>5</v>
      </c>
      <c r="F75" s="1400"/>
    </row>
    <row r="76" spans="2:6" ht="15">
      <c r="B76" s="900"/>
      <c r="C76" s="897" t="s">
        <v>1969</v>
      </c>
      <c r="D76" s="897" t="s">
        <v>1988</v>
      </c>
      <c r="E76" s="897">
        <v>51</v>
      </c>
      <c r="F76" s="1400"/>
    </row>
    <row r="77" spans="2:6" ht="15">
      <c r="B77" s="900"/>
      <c r="C77" s="897" t="s">
        <v>1969</v>
      </c>
      <c r="D77" s="897" t="s">
        <v>1988</v>
      </c>
      <c r="E77" s="897">
        <v>510</v>
      </c>
      <c r="F77" s="1400"/>
    </row>
    <row r="78" spans="2:6" ht="15">
      <c r="B78" s="900"/>
      <c r="C78" s="897" t="s">
        <v>1969</v>
      </c>
      <c r="D78" s="897" t="s">
        <v>1988</v>
      </c>
      <c r="E78" s="897">
        <v>52</v>
      </c>
      <c r="F78" s="1400"/>
    </row>
    <row r="79" spans="2:6" ht="15">
      <c r="B79" s="900"/>
      <c r="C79" s="897" t="s">
        <v>1969</v>
      </c>
      <c r="D79" s="897" t="s">
        <v>1988</v>
      </c>
      <c r="E79" s="897">
        <v>520</v>
      </c>
      <c r="F79" s="1400"/>
    </row>
    <row r="80" spans="2:6" ht="15">
      <c r="B80" s="900"/>
      <c r="C80" s="897" t="s">
        <v>1969</v>
      </c>
      <c r="D80" s="897" t="s">
        <v>1986</v>
      </c>
      <c r="E80" s="897">
        <v>7</v>
      </c>
      <c r="F80" s="1400"/>
    </row>
    <row r="81" spans="2:6" ht="15">
      <c r="B81" s="900"/>
      <c r="C81" s="897" t="s">
        <v>1969</v>
      </c>
      <c r="D81" s="897" t="s">
        <v>1986</v>
      </c>
      <c r="E81" s="897">
        <v>72</v>
      </c>
      <c r="F81" s="1400"/>
    </row>
    <row r="82" spans="2:6" ht="15">
      <c r="B82" s="900"/>
      <c r="C82" s="897" t="s">
        <v>1969</v>
      </c>
      <c r="D82" s="897" t="s">
        <v>1986</v>
      </c>
      <c r="E82" s="897">
        <v>729</v>
      </c>
      <c r="F82" s="1285"/>
    </row>
    <row r="83" spans="2:6" ht="15">
      <c r="B83" s="900"/>
      <c r="C83" s="897" t="s">
        <v>1964</v>
      </c>
      <c r="D83" s="897" t="s">
        <v>1988</v>
      </c>
      <c r="E83" s="897">
        <v>8</v>
      </c>
      <c r="F83" s="1284" t="s">
        <v>1985</v>
      </c>
    </row>
    <row r="84" spans="2:6" ht="15">
      <c r="B84" s="900"/>
      <c r="C84" s="897" t="s">
        <v>1964</v>
      </c>
      <c r="D84" s="897" t="s">
        <v>1988</v>
      </c>
      <c r="E84" s="897">
        <v>9</v>
      </c>
      <c r="F84" s="1400"/>
    </row>
    <row r="85" spans="2:6" ht="15">
      <c r="B85" s="900"/>
      <c r="C85" s="897" t="s">
        <v>1968</v>
      </c>
      <c r="D85" s="897" t="s">
        <v>1989</v>
      </c>
      <c r="E85" s="897">
        <v>235</v>
      </c>
      <c r="F85" s="1284" t="s">
        <v>1987</v>
      </c>
    </row>
    <row r="86" spans="2:6" ht="15">
      <c r="B86" s="900"/>
      <c r="C86" s="897" t="s">
        <v>1968</v>
      </c>
      <c r="D86" s="897" t="s">
        <v>1989</v>
      </c>
      <c r="E86" s="897">
        <v>2351</v>
      </c>
      <c r="F86" s="1400"/>
    </row>
    <row r="87" spans="2:6" ht="15">
      <c r="B87" s="900"/>
      <c r="C87" s="897" t="s">
        <v>1968</v>
      </c>
      <c r="D87" s="897" t="s">
        <v>1989</v>
      </c>
      <c r="E87" s="897">
        <v>2352</v>
      </c>
      <c r="F87" s="1400"/>
    </row>
    <row r="88" spans="2:6" ht="15">
      <c r="B88" s="900"/>
      <c r="C88" s="897" t="s">
        <v>1968</v>
      </c>
      <c r="D88" s="897" t="s">
        <v>1989</v>
      </c>
      <c r="E88" s="897">
        <v>236</v>
      </c>
      <c r="F88" s="1400"/>
    </row>
    <row r="89" spans="2:6" ht="15">
      <c r="B89" s="900"/>
      <c r="C89" s="897" t="s">
        <v>1968</v>
      </c>
      <c r="D89" s="897" t="s">
        <v>1989</v>
      </c>
      <c r="E89" s="897">
        <v>2361</v>
      </c>
      <c r="F89" s="1400"/>
    </row>
    <row r="90" spans="2:6" ht="15">
      <c r="B90" s="900"/>
      <c r="C90" s="897" t="s">
        <v>1968</v>
      </c>
      <c r="D90" s="897" t="s">
        <v>1989</v>
      </c>
      <c r="E90" s="897">
        <v>2363</v>
      </c>
      <c r="F90" s="1400"/>
    </row>
    <row r="91" spans="2:6" ht="15">
      <c r="B91" s="900"/>
      <c r="C91" s="897" t="s">
        <v>1968</v>
      </c>
      <c r="D91" s="897" t="s">
        <v>1989</v>
      </c>
      <c r="E91" s="897">
        <v>2364</v>
      </c>
      <c r="F91" s="1400"/>
    </row>
    <row r="92" spans="2:6" ht="15">
      <c r="B92" s="900"/>
      <c r="C92" s="897" t="s">
        <v>1968</v>
      </c>
      <c r="D92" s="897" t="s">
        <v>1989</v>
      </c>
      <c r="E92" s="897">
        <v>811</v>
      </c>
      <c r="F92" s="1400"/>
    </row>
    <row r="93" spans="2:6" ht="15">
      <c r="B93" s="900"/>
      <c r="C93" s="897" t="s">
        <v>1968</v>
      </c>
      <c r="D93" s="897" t="s">
        <v>1989</v>
      </c>
      <c r="E93" s="897">
        <v>89</v>
      </c>
      <c r="F93" s="1285"/>
    </row>
    <row r="94" spans="2:6" ht="15">
      <c r="B94" s="900"/>
      <c r="C94" s="897" t="s">
        <v>1990</v>
      </c>
      <c r="D94" s="897" t="s">
        <v>1990</v>
      </c>
      <c r="E94" s="897">
        <v>3030</v>
      </c>
      <c r="F94" s="1284" t="s">
        <v>1991</v>
      </c>
    </row>
    <row r="95" spans="2:6" ht="15">
      <c r="B95" s="900"/>
      <c r="C95" s="897" t="s">
        <v>1990</v>
      </c>
      <c r="D95" s="897" t="s">
        <v>1990</v>
      </c>
      <c r="E95" s="897">
        <v>3316</v>
      </c>
      <c r="F95" s="1400"/>
    </row>
    <row r="96" spans="2:6" ht="15">
      <c r="B96" s="900"/>
      <c r="C96" s="897" t="s">
        <v>1990</v>
      </c>
      <c r="D96" s="897" t="s">
        <v>1990</v>
      </c>
      <c r="E96" s="897">
        <v>511</v>
      </c>
      <c r="F96" s="1400"/>
    </row>
    <row r="97" spans="2:6" ht="15">
      <c r="B97" s="900"/>
      <c r="C97" s="897" t="s">
        <v>1990</v>
      </c>
      <c r="D97" s="897" t="s">
        <v>1990</v>
      </c>
      <c r="E97" s="897">
        <v>5110</v>
      </c>
      <c r="F97" s="1400"/>
    </row>
    <row r="98" spans="2:6" ht="15">
      <c r="B98" s="900"/>
      <c r="C98" s="897" t="s">
        <v>1990</v>
      </c>
      <c r="D98" s="897" t="s">
        <v>1990</v>
      </c>
      <c r="E98" s="897">
        <v>512</v>
      </c>
      <c r="F98" s="1400"/>
    </row>
    <row r="99" spans="2:6" ht="15">
      <c r="B99" s="900"/>
      <c r="C99" s="897" t="s">
        <v>1990</v>
      </c>
      <c r="D99" s="897" t="s">
        <v>1990</v>
      </c>
      <c r="E99" s="897">
        <v>5121</v>
      </c>
      <c r="F99" s="1400"/>
    </row>
    <row r="100" spans="2:6" ht="15">
      <c r="B100" s="900"/>
      <c r="C100" s="897" t="s">
        <v>1990</v>
      </c>
      <c r="D100" s="897" t="s">
        <v>1990</v>
      </c>
      <c r="E100" s="897">
        <v>5223</v>
      </c>
      <c r="F100" s="1285"/>
    </row>
    <row r="101" spans="2:6" ht="15">
      <c r="B101" s="900"/>
      <c r="C101" s="897" t="s">
        <v>1992</v>
      </c>
      <c r="D101" s="897" t="s">
        <v>1992</v>
      </c>
      <c r="E101" s="897">
        <v>2815</v>
      </c>
      <c r="F101" s="1284" t="s">
        <v>1993</v>
      </c>
    </row>
    <row r="102" spans="2:6" ht="15">
      <c r="B102" s="900"/>
      <c r="C102" s="897" t="s">
        <v>1992</v>
      </c>
      <c r="D102" s="897" t="s">
        <v>1992</v>
      </c>
      <c r="E102" s="897">
        <v>29</v>
      </c>
      <c r="F102" s="1400"/>
    </row>
    <row r="103" spans="2:6" ht="15">
      <c r="B103" s="900"/>
      <c r="C103" s="897" t="s">
        <v>1992</v>
      </c>
      <c r="D103" s="897" t="s">
        <v>1992</v>
      </c>
      <c r="E103" s="897">
        <v>291</v>
      </c>
      <c r="F103" s="1400"/>
    </row>
    <row r="104" spans="2:6" ht="15">
      <c r="B104" s="900"/>
      <c r="C104" s="897" t="s">
        <v>1992</v>
      </c>
      <c r="D104" s="897" t="s">
        <v>1992</v>
      </c>
      <c r="E104" s="897">
        <v>2910</v>
      </c>
      <c r="F104" s="1400"/>
    </row>
    <row r="105" spans="2:6" ht="15">
      <c r="B105" s="900"/>
      <c r="C105" s="897" t="s">
        <v>1992</v>
      </c>
      <c r="D105" s="897" t="s">
        <v>1992</v>
      </c>
      <c r="E105" s="897">
        <v>292</v>
      </c>
      <c r="F105" s="1400"/>
    </row>
    <row r="106" spans="2:6" ht="15">
      <c r="B106" s="900"/>
      <c r="C106" s="897" t="s">
        <v>1992</v>
      </c>
      <c r="D106" s="897" t="s">
        <v>1992</v>
      </c>
      <c r="E106" s="897">
        <v>2920</v>
      </c>
      <c r="F106" s="1400"/>
    </row>
    <row r="107" spans="2:6" ht="15">
      <c r="B107" s="900"/>
      <c r="C107" s="897" t="s">
        <v>1992</v>
      </c>
      <c r="D107" s="897" t="s">
        <v>1992</v>
      </c>
      <c r="E107" s="897">
        <v>293</v>
      </c>
      <c r="F107" s="1400"/>
    </row>
    <row r="108" spans="2:6" ht="15">
      <c r="B108" s="900"/>
      <c r="C108" s="897" t="s">
        <v>1992</v>
      </c>
      <c r="D108" s="897" t="s">
        <v>1992</v>
      </c>
      <c r="E108" s="897">
        <v>2932</v>
      </c>
      <c r="F108" s="1285"/>
    </row>
    <row r="109" ht="15">
      <c r="F109" s="1"/>
    </row>
    <row r="110" ht="15">
      <c r="F110" s="1"/>
    </row>
    <row r="111" ht="15">
      <c r="F111" s="1"/>
    </row>
    <row r="112" ht="15">
      <c r="F112" s="1"/>
    </row>
  </sheetData>
  <mergeCells count="12">
    <mergeCell ref="F101:F108"/>
    <mergeCell ref="C3:E3"/>
    <mergeCell ref="D6:D14"/>
    <mergeCell ref="D18:E18"/>
    <mergeCell ref="F18:F19"/>
    <mergeCell ref="F20:F30"/>
    <mergeCell ref="F32:F41"/>
    <mergeCell ref="F42:F57"/>
    <mergeCell ref="F58:F82"/>
    <mergeCell ref="F83:F84"/>
    <mergeCell ref="F85:F93"/>
    <mergeCell ref="F94:F100"/>
  </mergeCells>
  <printOptions/>
  <pageMargins left="0.7" right="0.7" top="0.75" bottom="0.75" header="0.3" footer="0.3"/>
  <pageSetup horizontalDpi="600" verticalDpi="600" orientation="portrait" paperSize="9" r:id="rId1"/>
  <headerFooter>
    <oddHeader>&amp;L&amp;"Calibri"&amp;12&amp;K000000EBA Regular Use&amp;1#</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C81B1-C30E-4CAF-BB13-01991B8FDCA6}">
  <dimension ref="B2:G7"/>
  <sheetViews>
    <sheetView zoomScale="120" zoomScaleNormal="120" workbookViewId="0" topLeftCell="A1">
      <selection activeCell="E18" sqref="E18"/>
    </sheetView>
  </sheetViews>
  <sheetFormatPr defaultColWidth="9.140625" defaultRowHeight="15"/>
  <cols>
    <col min="1" max="1" width="10.8515625" style="825" customWidth="1"/>
    <col min="2" max="2" width="3.57421875" style="825" customWidth="1"/>
    <col min="3" max="3" width="14.140625" style="825" customWidth="1"/>
    <col min="4" max="4" width="16.140625" style="825" customWidth="1"/>
    <col min="5" max="5" width="14.57421875" style="825" customWidth="1"/>
    <col min="6" max="6" width="16.57421875" style="825" customWidth="1"/>
    <col min="7" max="7" width="16.421875" style="825" customWidth="1"/>
    <col min="8" max="16384" width="9.140625" style="825" customWidth="1"/>
  </cols>
  <sheetData>
    <row r="2" ht="15">
      <c r="C2" s="848" t="s">
        <v>1783</v>
      </c>
    </row>
    <row r="3" spans="3:7" ht="15">
      <c r="C3" s="1408" t="s">
        <v>1994</v>
      </c>
      <c r="D3" s="1409"/>
      <c r="E3" s="1409"/>
      <c r="F3" s="1409"/>
      <c r="G3" s="1409"/>
    </row>
    <row r="4" spans="3:7" ht="15">
      <c r="C4" s="902" t="s">
        <v>7</v>
      </c>
      <c r="D4" s="902" t="s">
        <v>8</v>
      </c>
      <c r="E4" s="902" t="s">
        <v>9</v>
      </c>
      <c r="F4" s="39" t="s">
        <v>46</v>
      </c>
      <c r="G4" s="902" t="s">
        <v>47</v>
      </c>
    </row>
    <row r="5" spans="3:7" ht="84">
      <c r="C5" s="903" t="s">
        <v>1995</v>
      </c>
      <c r="D5" s="903" t="s">
        <v>1996</v>
      </c>
      <c r="E5" s="903" t="s">
        <v>1866</v>
      </c>
      <c r="F5" s="904" t="s">
        <v>1997</v>
      </c>
      <c r="G5" s="905" t="s">
        <v>1998</v>
      </c>
    </row>
    <row r="6" spans="2:7" ht="15">
      <c r="B6" s="850">
        <v>1</v>
      </c>
      <c r="C6" s="906"/>
      <c r="D6" s="906"/>
      <c r="E6" s="907"/>
      <c r="F6" s="908"/>
      <c r="G6" s="906"/>
    </row>
    <row r="7" spans="3:6" ht="15">
      <c r="C7" s="865" t="s">
        <v>1999</v>
      </c>
      <c r="F7" s="1"/>
    </row>
  </sheetData>
  <mergeCells count="1">
    <mergeCell ref="C3:G3"/>
  </mergeCells>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6AF64-E67F-41EE-AD96-62EC806047F8}">
  <dimension ref="B1:Q21"/>
  <sheetViews>
    <sheetView zoomScale="85" zoomScaleNormal="85" workbookViewId="0" topLeftCell="A1">
      <selection activeCell="H13" sqref="H13"/>
    </sheetView>
  </sheetViews>
  <sheetFormatPr defaultColWidth="8.8515625" defaultRowHeight="15"/>
  <cols>
    <col min="1" max="1" width="8.8515625" style="865" customWidth="1"/>
    <col min="2" max="2" width="3.00390625" style="865" bestFit="1" customWidth="1"/>
    <col min="3" max="3" width="75.57421875" style="865" customWidth="1"/>
    <col min="4" max="4" width="8.8515625" style="865" customWidth="1"/>
    <col min="5" max="5" width="16.421875" style="865" bestFit="1" customWidth="1"/>
    <col min="6" max="11" width="16.00390625" style="865" customWidth="1"/>
    <col min="12" max="12" width="17.57421875" style="865" customWidth="1"/>
    <col min="13" max="13" width="14.140625" style="865" bestFit="1" customWidth="1"/>
    <col min="14" max="14" width="12.00390625" style="865" customWidth="1"/>
    <col min="15" max="15" width="8.8515625" style="865" customWidth="1"/>
    <col min="16" max="16" width="13.57421875" style="865" bestFit="1" customWidth="1"/>
    <col min="17" max="17" width="13.00390625" style="865" bestFit="1" customWidth="1"/>
    <col min="18" max="16384" width="8.8515625" style="865" customWidth="1"/>
  </cols>
  <sheetData>
    <row r="1" ht="15">
      <c r="C1" s="848" t="s">
        <v>1784</v>
      </c>
    </row>
    <row r="2" ht="89.25">
      <c r="C2" s="934" t="s">
        <v>2033</v>
      </c>
    </row>
    <row r="4" spans="3:17" ht="15">
      <c r="C4" s="909" t="s">
        <v>7</v>
      </c>
      <c r="D4" s="910" t="s">
        <v>8</v>
      </c>
      <c r="E4" s="910" t="s">
        <v>9</v>
      </c>
      <c r="F4" s="910" t="s">
        <v>46</v>
      </c>
      <c r="G4" s="910" t="s">
        <v>47</v>
      </c>
      <c r="H4" s="910" t="s">
        <v>156</v>
      </c>
      <c r="I4" s="910" t="s">
        <v>157</v>
      </c>
      <c r="J4" s="910" t="s">
        <v>158</v>
      </c>
      <c r="K4" s="910" t="s">
        <v>159</v>
      </c>
      <c r="L4" s="910" t="s">
        <v>160</v>
      </c>
      <c r="M4" s="910" t="s">
        <v>161</v>
      </c>
      <c r="N4" s="911" t="s">
        <v>162</v>
      </c>
      <c r="O4" s="911" t="s">
        <v>163</v>
      </c>
      <c r="P4" s="911" t="s">
        <v>758</v>
      </c>
      <c r="Q4" s="911" t="s">
        <v>2000</v>
      </c>
    </row>
    <row r="5" spans="3:17" ht="15">
      <c r="C5" s="1392" t="s">
        <v>2001</v>
      </c>
      <c r="D5" s="1411" t="s">
        <v>1856</v>
      </c>
      <c r="E5" s="1412"/>
      <c r="F5" s="1412"/>
      <c r="G5" s="1412"/>
      <c r="H5" s="1412"/>
      <c r="I5" s="1412"/>
      <c r="J5" s="1412"/>
      <c r="K5" s="1412"/>
      <c r="L5" s="1412"/>
      <c r="M5" s="1412"/>
      <c r="N5" s="1412"/>
      <c r="O5" s="1412"/>
      <c r="P5" s="1412"/>
      <c r="Q5" s="1413"/>
    </row>
    <row r="6" spans="3:17" ht="32.25" customHeight="1">
      <c r="C6" s="1410"/>
      <c r="D6" s="912"/>
      <c r="E6" s="1414" t="s">
        <v>2002</v>
      </c>
      <c r="F6" s="1415"/>
      <c r="G6" s="1415"/>
      <c r="H6" s="1415"/>
      <c r="I6" s="1415"/>
      <c r="J6" s="1415"/>
      <c r="K6" s="1415"/>
      <c r="L6" s="1415"/>
      <c r="M6" s="1415"/>
      <c r="N6" s="1415"/>
      <c r="O6" s="1415"/>
      <c r="P6" s="1415"/>
      <c r="Q6" s="1416"/>
    </row>
    <row r="7" spans="3:17" ht="52.5" customHeight="1">
      <c r="C7" s="1410"/>
      <c r="D7" s="912"/>
      <c r="E7" s="1414" t="s">
        <v>2003</v>
      </c>
      <c r="F7" s="1415"/>
      <c r="G7" s="1415"/>
      <c r="H7" s="1415"/>
      <c r="I7" s="1416"/>
      <c r="J7" s="1392" t="s">
        <v>2004</v>
      </c>
      <c r="K7" s="1392" t="s">
        <v>2005</v>
      </c>
      <c r="L7" s="1385" t="s">
        <v>2006</v>
      </c>
      <c r="M7" s="1392" t="s">
        <v>1869</v>
      </c>
      <c r="N7" s="1392" t="s">
        <v>1868</v>
      </c>
      <c r="O7" s="1417" t="s">
        <v>792</v>
      </c>
      <c r="P7" s="1418"/>
      <c r="Q7" s="1419"/>
    </row>
    <row r="8" spans="3:17" ht="38.25">
      <c r="C8" s="1393"/>
      <c r="D8" s="912"/>
      <c r="E8" s="913" t="s">
        <v>1860</v>
      </c>
      <c r="F8" s="913" t="s">
        <v>1861</v>
      </c>
      <c r="G8" s="913" t="s">
        <v>1862</v>
      </c>
      <c r="H8" s="913" t="s">
        <v>1863</v>
      </c>
      <c r="I8" s="853" t="s">
        <v>1864</v>
      </c>
      <c r="J8" s="1393"/>
      <c r="K8" s="1393"/>
      <c r="L8" s="1386"/>
      <c r="M8" s="1393"/>
      <c r="N8" s="1393"/>
      <c r="O8" s="914"/>
      <c r="P8" s="915" t="s">
        <v>2007</v>
      </c>
      <c r="Q8" s="915" t="s">
        <v>1868</v>
      </c>
    </row>
    <row r="9" spans="2:17" ht="15">
      <c r="B9" s="916">
        <v>1</v>
      </c>
      <c r="C9" s="896" t="s">
        <v>1872</v>
      </c>
      <c r="D9" s="896"/>
      <c r="E9" s="896"/>
      <c r="F9" s="896"/>
      <c r="G9" s="896"/>
      <c r="H9" s="896"/>
      <c r="I9" s="896"/>
      <c r="J9" s="896"/>
      <c r="K9" s="896"/>
      <c r="L9" s="896"/>
      <c r="M9" s="896"/>
      <c r="N9" s="896"/>
      <c r="O9" s="917"/>
      <c r="P9" s="917"/>
      <c r="Q9" s="917"/>
    </row>
    <row r="10" spans="2:17" ht="15">
      <c r="B10" s="916">
        <v>2</v>
      </c>
      <c r="C10" s="896" t="s">
        <v>1873</v>
      </c>
      <c r="D10" s="896"/>
      <c r="E10" s="896"/>
      <c r="F10" s="896"/>
      <c r="G10" s="896"/>
      <c r="H10" s="896"/>
      <c r="I10" s="896"/>
      <c r="J10" s="896"/>
      <c r="K10" s="896"/>
      <c r="L10" s="896"/>
      <c r="M10" s="896"/>
      <c r="N10" s="896"/>
      <c r="O10" s="917"/>
      <c r="P10" s="917"/>
      <c r="Q10" s="917"/>
    </row>
    <row r="11" spans="2:17" ht="15">
      <c r="B11" s="916">
        <v>3</v>
      </c>
      <c r="C11" s="896" t="s">
        <v>1879</v>
      </c>
      <c r="D11" s="896"/>
      <c r="E11" s="896"/>
      <c r="F11" s="896"/>
      <c r="G11" s="896"/>
      <c r="H11" s="896"/>
      <c r="I11" s="896"/>
      <c r="J11" s="896"/>
      <c r="K11" s="896"/>
      <c r="L11" s="896"/>
      <c r="M11" s="896"/>
      <c r="N11" s="896"/>
      <c r="O11" s="917"/>
      <c r="P11" s="917"/>
      <c r="Q11" s="917"/>
    </row>
    <row r="12" spans="2:17" ht="15">
      <c r="B12" s="916">
        <v>4</v>
      </c>
      <c r="C12" s="896" t="s">
        <v>1904</v>
      </c>
      <c r="D12" s="896"/>
      <c r="E12" s="896"/>
      <c r="F12" s="896"/>
      <c r="G12" s="896"/>
      <c r="H12" s="896"/>
      <c r="I12" s="896"/>
      <c r="J12" s="896"/>
      <c r="K12" s="896"/>
      <c r="L12" s="896"/>
      <c r="M12" s="896"/>
      <c r="N12" s="896"/>
      <c r="O12" s="917"/>
      <c r="P12" s="917"/>
      <c r="Q12" s="917"/>
    </row>
    <row r="13" spans="2:17" ht="15">
      <c r="B13" s="916">
        <v>5</v>
      </c>
      <c r="C13" s="896" t="s">
        <v>1909</v>
      </c>
      <c r="D13" s="896"/>
      <c r="E13" s="896"/>
      <c r="F13" s="896"/>
      <c r="G13" s="896"/>
      <c r="H13" s="896"/>
      <c r="I13" s="896"/>
      <c r="J13" s="896"/>
      <c r="K13" s="896"/>
      <c r="L13" s="896"/>
      <c r="M13" s="896"/>
      <c r="N13" s="896"/>
      <c r="O13" s="917"/>
      <c r="P13" s="917"/>
      <c r="Q13" s="917"/>
    </row>
    <row r="14" spans="2:17" ht="15">
      <c r="B14" s="916">
        <v>6</v>
      </c>
      <c r="C14" s="896" t="s">
        <v>1910</v>
      </c>
      <c r="D14" s="896"/>
      <c r="E14" s="896"/>
      <c r="F14" s="896"/>
      <c r="G14" s="896"/>
      <c r="H14" s="896"/>
      <c r="I14" s="896"/>
      <c r="J14" s="896"/>
      <c r="K14" s="896"/>
      <c r="L14" s="896"/>
      <c r="M14" s="896"/>
      <c r="N14" s="896"/>
      <c r="O14" s="917"/>
      <c r="P14" s="917"/>
      <c r="Q14" s="917"/>
    </row>
    <row r="15" spans="2:17" ht="15">
      <c r="B15" s="916">
        <v>7</v>
      </c>
      <c r="C15" s="896" t="s">
        <v>1914</v>
      </c>
      <c r="D15" s="896"/>
      <c r="E15" s="896"/>
      <c r="F15" s="896"/>
      <c r="G15" s="896"/>
      <c r="H15" s="896"/>
      <c r="I15" s="896"/>
      <c r="J15" s="896"/>
      <c r="K15" s="896"/>
      <c r="L15" s="896"/>
      <c r="M15" s="896"/>
      <c r="N15" s="896"/>
      <c r="O15" s="917"/>
      <c r="P15" s="917"/>
      <c r="Q15" s="917"/>
    </row>
    <row r="16" spans="2:17" ht="15">
      <c r="B16" s="916">
        <v>8</v>
      </c>
      <c r="C16" s="896" t="s">
        <v>1915</v>
      </c>
      <c r="D16" s="896"/>
      <c r="E16" s="896"/>
      <c r="F16" s="896"/>
      <c r="G16" s="896"/>
      <c r="H16" s="896"/>
      <c r="I16" s="896"/>
      <c r="J16" s="896"/>
      <c r="K16" s="896"/>
      <c r="L16" s="896"/>
      <c r="M16" s="896"/>
      <c r="N16" s="896"/>
      <c r="O16" s="917"/>
      <c r="P16" s="917"/>
      <c r="Q16" s="917"/>
    </row>
    <row r="17" spans="2:17" ht="15">
      <c r="B17" s="916">
        <v>9</v>
      </c>
      <c r="C17" s="896" t="s">
        <v>1922</v>
      </c>
      <c r="D17" s="896"/>
      <c r="E17" s="896"/>
      <c r="F17" s="896"/>
      <c r="G17" s="896"/>
      <c r="H17" s="896"/>
      <c r="I17" s="896"/>
      <c r="J17" s="896"/>
      <c r="K17" s="896"/>
      <c r="L17" s="896"/>
      <c r="M17" s="896"/>
      <c r="N17" s="896"/>
      <c r="O17" s="916"/>
      <c r="P17" s="916"/>
      <c r="Q17" s="916"/>
    </row>
    <row r="18" spans="2:17" ht="15">
      <c r="B18" s="916">
        <v>10</v>
      </c>
      <c r="C18" s="896" t="s">
        <v>2008</v>
      </c>
      <c r="D18" s="896"/>
      <c r="E18" s="896"/>
      <c r="F18" s="896"/>
      <c r="G18" s="896"/>
      <c r="H18" s="896"/>
      <c r="I18" s="896"/>
      <c r="J18" s="896"/>
      <c r="K18" s="896"/>
      <c r="L18" s="896"/>
      <c r="M18" s="896"/>
      <c r="N18" s="896"/>
      <c r="O18" s="916"/>
      <c r="P18" s="916"/>
      <c r="Q18" s="916"/>
    </row>
    <row r="19" spans="2:17" ht="15">
      <c r="B19" s="916">
        <v>11</v>
      </c>
      <c r="C19" s="896" t="s">
        <v>2009</v>
      </c>
      <c r="D19" s="896" t="s">
        <v>191</v>
      </c>
      <c r="E19" s="896"/>
      <c r="F19" s="896"/>
      <c r="G19" s="896"/>
      <c r="H19" s="896"/>
      <c r="I19" s="896"/>
      <c r="J19" s="896"/>
      <c r="K19" s="896"/>
      <c r="L19" s="896"/>
      <c r="M19" s="896"/>
      <c r="N19" s="896"/>
      <c r="O19" s="916"/>
      <c r="P19" s="916"/>
      <c r="Q19" s="916"/>
    </row>
    <row r="20" spans="2:17" ht="15">
      <c r="B20" s="916">
        <v>12</v>
      </c>
      <c r="C20" s="896" t="s">
        <v>2010</v>
      </c>
      <c r="D20" s="896"/>
      <c r="E20" s="896"/>
      <c r="F20" s="896"/>
      <c r="G20" s="896"/>
      <c r="H20" s="896"/>
      <c r="I20" s="896"/>
      <c r="J20" s="896"/>
      <c r="K20" s="896"/>
      <c r="L20" s="896"/>
      <c r="M20" s="896"/>
      <c r="N20" s="896"/>
      <c r="O20" s="916"/>
      <c r="P20" s="916"/>
      <c r="Q20" s="916"/>
    </row>
    <row r="21" spans="2:17" ht="15">
      <c r="B21" s="916">
        <v>13</v>
      </c>
      <c r="C21" s="896" t="s">
        <v>2011</v>
      </c>
      <c r="D21" s="896"/>
      <c r="E21" s="896"/>
      <c r="F21" s="896"/>
      <c r="G21" s="896"/>
      <c r="H21" s="896"/>
      <c r="I21" s="896"/>
      <c r="J21" s="896"/>
      <c r="K21" s="896"/>
      <c r="L21" s="896"/>
      <c r="M21" s="896"/>
      <c r="N21" s="896"/>
      <c r="O21" s="896"/>
      <c r="P21" s="896"/>
      <c r="Q21" s="896"/>
    </row>
  </sheetData>
  <mergeCells count="10">
    <mergeCell ref="C5:C8"/>
    <mergeCell ref="D5:Q5"/>
    <mergeCell ref="E6:Q6"/>
    <mergeCell ref="E7:I7"/>
    <mergeCell ref="J7:J8"/>
    <mergeCell ref="K7:K8"/>
    <mergeCell ref="L7:L8"/>
    <mergeCell ref="M7:M8"/>
    <mergeCell ref="N7:N8"/>
    <mergeCell ref="O7:Q7"/>
  </mergeCells>
  <printOptions/>
  <pageMargins left="0.7" right="0.7" top="0.75" bottom="0.75" header="0.3" footer="0.3"/>
  <pageSetup horizontalDpi="600" verticalDpi="600" orientation="portrait" paperSize="9" r:id="rId1"/>
  <headerFooter>
    <oddHeader>&amp;L&amp;"Calibri"&amp;12&amp;K000000EBA Regular Use&amp;1#</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17A9-F896-4380-8077-7C54B8BF7C80}">
  <dimension ref="A1:F15"/>
  <sheetViews>
    <sheetView workbookViewId="0" topLeftCell="A1"/>
  </sheetViews>
  <sheetFormatPr defaultColWidth="8.8515625" defaultRowHeight="15"/>
  <cols>
    <col min="1" max="1" width="11.8515625" style="616" customWidth="1"/>
    <col min="2" max="2" width="78.421875" style="616" customWidth="1"/>
    <col min="3" max="7" width="17.7109375" style="616" customWidth="1"/>
    <col min="8" max="8" width="19.421875" style="616" customWidth="1"/>
    <col min="9" max="10" width="17.7109375" style="616" customWidth="1"/>
    <col min="11" max="11" width="13.7109375" style="616" customWidth="1"/>
    <col min="12" max="16384" width="8.8515625" style="616" customWidth="1"/>
  </cols>
  <sheetData>
    <row r="1" spans="1:4" ht="18.75">
      <c r="A1" s="635" t="s">
        <v>1591</v>
      </c>
      <c r="C1" s="616" t="s">
        <v>191</v>
      </c>
      <c r="D1" s="616" t="s">
        <v>1621</v>
      </c>
    </row>
    <row r="2" ht="15">
      <c r="A2" s="1" t="s">
        <v>1622</v>
      </c>
    </row>
    <row r="3" ht="15">
      <c r="A3" s="1"/>
    </row>
    <row r="5" spans="1:2" ht="30">
      <c r="A5" s="216" t="s">
        <v>114</v>
      </c>
      <c r="B5" s="80" t="s">
        <v>123</v>
      </c>
    </row>
    <row r="6" spans="1:2" ht="15">
      <c r="A6" s="15" t="s">
        <v>117</v>
      </c>
      <c r="B6" s="27" t="s">
        <v>1623</v>
      </c>
    </row>
    <row r="7" spans="1:6" ht="52.5" customHeight="1">
      <c r="A7" s="658" t="s">
        <v>118</v>
      </c>
      <c r="B7" s="659" t="s">
        <v>1624</v>
      </c>
      <c r="C7" s="660"/>
      <c r="D7" s="660"/>
      <c r="E7" s="660"/>
      <c r="F7" s="660"/>
    </row>
    <row r="8" spans="1:6" ht="17.25" customHeight="1">
      <c r="A8" s="661"/>
      <c r="B8" s="228"/>
      <c r="C8" s="662"/>
      <c r="D8" s="662"/>
      <c r="E8" s="662"/>
      <c r="F8" s="662"/>
    </row>
    <row r="9" spans="1:6" ht="15">
      <c r="A9" s="661"/>
      <c r="B9" s="662"/>
      <c r="C9" s="662"/>
      <c r="D9" s="662"/>
      <c r="E9" s="662"/>
      <c r="F9" s="662"/>
    </row>
    <row r="10" spans="1:6" ht="15">
      <c r="A10" s="661"/>
      <c r="B10" s="662"/>
      <c r="C10" s="662"/>
      <c r="D10" s="662"/>
      <c r="E10" s="662"/>
      <c r="F10" s="662"/>
    </row>
    <row r="11" spans="1:6" ht="15">
      <c r="A11" s="661"/>
      <c r="B11" s="662"/>
      <c r="C11" s="662"/>
      <c r="D11" s="662"/>
      <c r="E11" s="662"/>
      <c r="F11" s="662"/>
    </row>
    <row r="12" spans="1:6" ht="15">
      <c r="A12" s="661"/>
      <c r="B12" s="450"/>
      <c r="C12" s="450"/>
      <c r="D12" s="450"/>
      <c r="E12" s="450"/>
      <c r="F12" s="450"/>
    </row>
    <row r="13" spans="1:6" ht="15">
      <c r="A13" s="663"/>
      <c r="B13" s="450"/>
      <c r="C13" s="450"/>
      <c r="D13" s="450"/>
      <c r="E13" s="450"/>
      <c r="F13" s="450"/>
    </row>
    <row r="14" spans="1:6" ht="15">
      <c r="A14" s="663"/>
      <c r="B14" s="450"/>
      <c r="C14" s="450"/>
      <c r="D14" s="450"/>
      <c r="E14" s="450"/>
      <c r="F14" s="450"/>
    </row>
    <row r="15" ht="15">
      <c r="B15" s="646"/>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&amp;CEN
Annex XXXV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Dmitri Birjukov</dc:creator>
  <cp:keywords/>
  <dc:description/>
  <cp:lastModifiedBy>Grete</cp:lastModifiedBy>
  <dcterms:created xsi:type="dcterms:W3CDTF">2022-03-18T10:10:32Z</dcterms:created>
  <dcterms:modified xsi:type="dcterms:W3CDTF">2024-05-20T12:47:14Z</dcterms:modified>
  <cp:category/>
  <cp:version/>
  <cp:contentType/>
  <cp:contentStatus/>
</cp:coreProperties>
</file>