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730FF8E5-8589-45C2-AF55-918E7871614E}" xr6:coauthVersionLast="47" xr6:coauthVersionMax="47" xr10:uidLastSave="{00000000-0000-0000-0000-000000000000}"/>
  <bookViews>
    <workbookView xWindow="-108" yWindow="-108" windowWidth="23256" windowHeight="1245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307"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D295" i="8"/>
  <c r="D307" i="8"/>
  <c r="C295" i="8"/>
  <c r="D291" i="8"/>
  <c r="C291" i="8"/>
  <c r="C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<sst xmlns="http://schemas.openxmlformats.org/spreadsheetml/2006/main" count="4797" uniqueCount="2423">
  <si>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</si>
  <si>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</si>
  <si>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</si>
  <si>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</si>
  <si>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</si>
  <si>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</si>
  <si>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</si>
  <si>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</si>
  <si>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</si>
  <si>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</si>
  <si>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</si>
  <si>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</si>
  <si>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</si>
  <si>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</si>
  <si>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</si>
  <si>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</si>
  <si>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</si>
  <si>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</si>
  <si>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</si>
  <si>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</si>
  <si>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</si>
  <si>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</si>
  <si>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</si>
  <si>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</si>
  <si>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</si>
  <si>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</si>
  <si>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</si>
  <si>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</si>
  <si>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</si>
  <si>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</si>
  <si>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</si>
  <si>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</si>
  <si>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</si>
  <si>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</si>
  <si>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</si>
  <si>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</si>
  <si>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</si>
  <si>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</si>
  <si>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</si>
  <si>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</si>
  <si>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</si>
  <si>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</si>
  <si>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</si>
  <si>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</si>
  <si>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</si>
  <si>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</si>
  <si>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</si>
  <si>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</si>
  <si>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</si>
  <si>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</si>
  <si>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</si>
  <si>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</si>
  <si>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</si>
  <si>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</si>
  <si>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</si>
  <si>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</si>
  <si>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</si>
  <si>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</si>
  <si>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</si>
  <si>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</si>
  <si>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</si>
  <si>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</si>
  <si>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</si>
  <si>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</si>
  <si>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</si>
  <si>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</si>
  <si>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</si>
  <si>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</si>
  <si>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</si>
  <si>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</si>
  <si>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</si>
  <si>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</si>
  <si>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</si>
  <si>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</si>
  <si>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</si>
  <si>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</si>
  <si>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</si>
  <si>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</si>
  <si>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</si>
  <si>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</si>
  <si>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</si>
  <si>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</si>
  <si>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</si>
  <si>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</si>
  <si>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</si>
  <si>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</si>
  <si>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</si>
  <si>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</si>
  <si>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</si>
  <si>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</si>
  <si>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</si>
  <si>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</si>
  <si>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</si>
  <si>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</si>
  <si>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</si>
  <si>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</si>
  <si>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</si>
  <si>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</si>
  <si>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</si>
  <si>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</si>
  <si>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</si>
  <si>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</si>
  <si>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</si>
  <si>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</si>
  <si>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</si>
  <si>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</si>
  <si>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</si>
  <si>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</si>
  <si>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</si>
  <si>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</si>
  <si>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</si>
  <si>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</si>
  <si>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</si>
  <si>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</si>
  <si>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</si>
  <si>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</si>
  <si>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</si>
  <si>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</si>
  <si>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</si>
  <si>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</si>
  <si>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</si>
  <si>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</si>
  <si>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</si>
  <si>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</si>
  <si>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</si>
  <si>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</si>
  <si>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</si>
  <si>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</si>
  <si>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</si>
  <si>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</si>
  <si>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</si>
  <si>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</si>
  <si>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</si>
  <si>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</si>
  <si>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</si>
  <si>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</si>
  <si>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</si>
  <si>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</si>
  <si>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</si>
  <si>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</si>
  <si>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</si>
  <si>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</si>
  <si>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</si>
  <si>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</si>
  <si>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</si>
  <si>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</si>
  <si>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</si>
  <si>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</si>
  <si>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</si>
  <si>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</si>
  <si>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</si>
  <si>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</si>
  <si>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</si>
  <si>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</si>
  <si>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</si>
  <si>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</si>
  <si>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</si>
  <si>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</si>
  <si>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</si>
  <si>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</si>
  <si>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</si>
  <si>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</si>
  <si>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</si>
  <si>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</si>
  <si>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</si>
  <si>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</si>
  <si>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</si>
  <si>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</si>
  <si>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</si>
  <si>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</si>
  <si>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</si>
  <si>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</si>
  <si>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</si>
  <si>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</si>
  <si>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</si>
  <si>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</si>
  <si>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</si>
  <si>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</si>
  <si>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</si>
  <si>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</si>
  <si>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</si>
  <si>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</si>
  <si>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</si>
  <si>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</si>
  <si>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</si>
  <si>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</si>
  <si>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</si>
  <si>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</si>
  <si>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</si>
  <si>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</si>
  <si>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</si>
  <si>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</si>
  <si>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</si>
  <si>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</si>
  <si>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</si>
  <si>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</si>
  <si>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</si>
  <si>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</si>
  <si>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</si>
  <si>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</si>
  <si>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</si>
  <si>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</si>
  <si>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</si>
  <si>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</si>
  <si>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</si>
  <si>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</si>
  <si>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</si>
  <si>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</si>
  <si>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</si>
  <si>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</si>
  <si>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</si>
  <si>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</si>
  <si>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</si>
  <si>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</si>
  <si>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</si>
  <si>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</si>
  <si>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</si>
  <si>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</si>
  <si>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</si>
  <si>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</si>
  <si>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</si>
  <si>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</si>
  <si>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</si>
  <si>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</si>
  <si>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</si>
  <si>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</si>
  <si>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</si>
  <si>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</si>
  <si>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</si>
  <si>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</si>
  <si>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</si>
  <si>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</si>
  <si>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</si>
  <si>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</si>
  <si>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</si>
  <si>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</si>
  <si>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</si>
  <si>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</si>
  <si>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</si>
  <si>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</si>
  <si>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</si>
  <si>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</si>
  <si>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</si>
  <si>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</si>
  <si>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</si>
  <si>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</si>
  <si>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</si>
  <si>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</si>
  <si>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</si>
  <si>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</si>
  <si>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</si>
  <si>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</si>
  <si>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</si>
  <si>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</si>
  <si>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</si>
  <si>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</si>
  <si>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</si>
  <si>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</si>
  <si>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</si>
  <si>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</si>
  <si>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</si>
  <si>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</si>
  <si>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</si>
  <si>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</si>
  <si>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</si>
  <si>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</si>
  <si>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</si>
  <si>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</si>
  <si>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</si>
  <si>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</si>
  <si>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</si>
  <si>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</si>
  <si>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</si>
  <si>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</si>
  <si>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</si>
  <si>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</si>
  <si>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</si>
  <si>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</si>
  <si>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</si>
  <si>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</si>
  <si>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</si>
  <si>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</si>
  <si>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</si>
  <si>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</si>
  <si>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</si>
  <si>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</si>
  <si>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</si>
  <si>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</si>
  <si>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</si>
  <si>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</si>
  <si>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</si>
  <si>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</si>
  <si>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</si>
  <si>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</si>
  <si>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</si>
  <si>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</si>
  <si>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</si>
  <si>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</si>
  <si>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</si>
  <si>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</si>
  <si>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</si>
  <si>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</si>
  <si>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</si>
  <si>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</si>
  <si>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</si>
  <si>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</si>
  <si>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</si>
  <si>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</si>
  <si>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</si>
  <si>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</si>
  <si>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</si>
  <si>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</si>
  <si>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</si>
  <si>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</si>
  <si>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</si>
  <si>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</si>
  <si>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</si>
  <si>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</si>
  <si>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</si>
  <si>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</si>
  <si>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</si>
  <si>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</si>
  <si>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</si>
  <si>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</si>
  <si>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</si>
  <si>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</si>
  <si>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</si>
  <si>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</si>
  <si>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</si>
  <si>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</si>
  <si>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</si>
  <si>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</si>
  <si>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</si>
  <si>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</si>
  <si>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</si>
  <si>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</si>
  <si>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</si>
  <si>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</si>
  <si>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</si>
  <si>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</si>
  <si>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</si>
  <si>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</si>
  <si>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</si>
  <si>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</si>
  <si>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</si>
  <si>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</si>
  <si>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</si>
  <si>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</si>
  <si>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</si>
  <si>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</si>
  <si>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</si>
  <si>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</si>
  <si>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</si>
  <si>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</si>
  <si>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</si>
  <si>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</si>
  <si>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</si>
  <si>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</si>
  <si>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</si>
  <si>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</si>
  <si>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</si>
  <si>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</si>
  <si>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</si>
  <si>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</si>
  <si>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</si>
  <si>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</si>
  <si>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</si>
  <si>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</si>
  <si>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</si>
  <si>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</si>
  <si>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</si>
  <si>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</si>
  <si>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</si>
  <si>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</si>
  <si>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</si>
  <si>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</si>
  <si>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</si>
  <si>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</si>
  <si>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</si>
  <si>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</si>
  <si>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</si>
  <si>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</si>
  <si>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</si>
  <si>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</si>
  <si>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</si>
  <si>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</si>
  <si>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</si>
  <si>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</si>
  <si>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</si>
  <si>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</si>
  <si>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</si>
  <si>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</si>
  <si>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</si>
  <si>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</si>
  <si>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</si>
  <si>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</si>
  <si>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</si>
  <si>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</si>
  <si>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</si>
  <si>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</si>
  <si>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</si>
  <si>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</si>
  <si>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</si>
  <si>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</si>
  <si>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</si>
  <si>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</si>
  <si>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</si>
  <si>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</si>
  <si>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</si>
  <si>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</si>
  <si>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</si>
  <si>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</si>
  <si>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</si>
  <si>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</si>
  <si>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</si>
  <si>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</si>
  <si>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</si>
  <si>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</si>
  <si>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</si>
  <si>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</si>
  <si>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</si>
  <si>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</si>
  <si>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</si>
  <si>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</si>
  <si>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</si>
  <si>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</si>
  <si>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</si>
  <si>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</si>
  <si>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</si>
  <si>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</si>
  <si>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</si>
  <si>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</si>
  <si>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</si>
  <si>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</si>
  <si>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</si>
  <si>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</si>
  <si>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</si>
  <si>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</si>
  <si>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</si>
  <si>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</si>
  <si>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</si>
  <si>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</si>
  <si>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</si>
  <si>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</si>
  <si>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</si>
  <si>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</si>
  <si>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</si>
  <si>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</si>
  <si>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</si>
  <si>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</si>
  <si>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</si>
  <si>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</si>
  <si>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</si>
  <si>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</si>
  <si>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</si>
  <si>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</si>
  <si>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</si>
  <si>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</si>
  <si>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</si>
  <si>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</si>
  <si>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</si>
  <si>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</si>
  <si>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</si>
  <si>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</si>
  <si>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</si>
  <si>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</si>
  <si>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</si>
  <si>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</si>
  <si>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</si>
  <si>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</si>
  <si>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</si>
  <si>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</si>
  <si>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</si>
  <si>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</si>
  <si>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</si>
  <si>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</si>
  <si>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</si>
  <si>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</si>
  <si>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</si>
  <si>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</si>
  <si>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</si>
  <si>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</si>
  <si>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</si>
  <si>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</si>
  <si>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</si>
  <si>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</si>
  <si>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</si>
  <si>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</si>
  <si>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</si>
  <si>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</si>
  <si>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</si>
  <si>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</si>
  <si>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</si>
  <si>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</si>
  <si>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</si>
  <si>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</si>
  <si>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</si>
  <si>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</si>
  <si>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</si>
  <si>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</si>
  <si>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</si>
  <si>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</si>
  <si>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</si>
  <si>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</si>
  <si>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</si>
  <si>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</si>
  <si>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</si>
  <si>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</si>
  <si>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</si>
  <si>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</si>
  <si>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</si>
  <si>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</si>
  <si>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</si>
  <si>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</si>
  <si>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</si>
  <si>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</si>
  <si>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</si>
  <si>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</si>
  <si>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</si>
  <si>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</si>
  <si>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</si>
  <si>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</si>
  <si>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</si>
  <si>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</si>
  <si>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</si>
  <si>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</si>
  <si>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</si>
  <si>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</si>
  <si>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</si>
  <si>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</si>
  <si>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</si>
  <si>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</si>
  <si>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</si>
  <si>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</si>
  <si>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</si>
  <si>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</si>
  <si>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</si>
  <si>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</si>
  <si>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</si>
  <si>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</si>
  <si>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</si>
  <si>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</si>
  <si>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</si>
  <si>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</si>
  <si>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</si>
  <si>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</si>
  <si>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</si>
  <si>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</si>
  <si>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</si>
  <si>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</si>
  <si>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</si>
  <si>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</si>
  <si>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</si>
  <si>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</si>
  <si>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</si>
  <si>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</si>
  <si>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</si>
  <si>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</si>
  <si>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</si>
  <si>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</si>
  <si>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</si>
  <si>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</si>
  <si>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</si>
  <si>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</si>
  <si>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</si>
  <si>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</si>
  <si>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</si>
  <si>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</si>
  <si>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</si>
  <si>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</si>
  <si>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</si>
  <si>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</si>
  <si>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</si>
  <si>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</si>
  <si>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</si>
  <si>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</si>
  <si>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</si>
  <si>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</si>
  <si>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</si>
  <si>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</si>
  <si>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</si>
  <si>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</si>
  <si>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</si>
  <si>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</si>
  <si>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</si>
  <si>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</si>
  <si>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</si>
  <si>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</si>
  <si>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</si>
  <si>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</si>
  <si>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</si>
  <si>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</si>
  <si>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</si>
  <si>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</si>
  <si>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</si>
  <si>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</si>
  <si>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</si>
  <si>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</si>
  <si>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</si>
  <si>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</si>
  <si>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</si>
  <si>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</si>
  <si>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</si>
  <si>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</si>
  <si>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</si>
  <si>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</si>
  <si>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</si>
  <si>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</si>
  <si>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</si>
  <si>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</si>
  <si>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</si>
  <si>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</si>
  <si>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</si>
  <si>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</si>
  <si>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</si>
  <si>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</si>
  <si>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</si>
  <si>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</si>
  <si>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</si>
  <si>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</si>
  <si>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</si>
  <si>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</si>
  <si>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</si>
  <si>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</si>
  <si>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</si>
  <si>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</si>
  <si>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</si>
  <si>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</si>
  <si>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</si>
  <si>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</si>
  <si>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</si>
  <si>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</si>
  <si>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</si>
  <si>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</si>
  <si>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</si>
  <si>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</si>
  <si>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</si>
  <si>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</si>
  <si>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</si>
  <si>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</si>
  <si>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</si>
  <si>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</si>
  <si>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</si>
  <si>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</si>
  <si>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</si>
  <si>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</si>
  <si>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</si>
  <si>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</si>
  <si>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</si>
  <si>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</si>
  <si>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</si>
  <si>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</si>
  <si>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</si>
  <si>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</si>
  <si>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</si>
  <si>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</si>
  <si>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</si>
  <si>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</si>
  <si>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</si>
  <si>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</si>
  <si>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</si>
  <si>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</si>
  <si>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</si>
  <si>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</si>
  <si>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</si>
  <si>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</si>
  <si>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</si>
  <si>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</si>
  <si>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</si>
  <si>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</si>
  <si>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</si>
  <si>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</si>
  <si>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</si>
  <si>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</si>
  <si>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</si>
  <si>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</si>
  <si>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</si>
  <si>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</si>
  <si>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</si>
  <si>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</si>
  <si>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</si>
  <si>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</si>
  <si>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</si>
  <si>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</si>
  <si>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</si>
  <si>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</si>
  <si>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</si>
  <si>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</si>
  <si>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</si>
  <si>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</si>
  <si>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</si>
  <si>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</si>
  <si>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</si>
  <si>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</si>
  <si>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</si>
  <si>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</si>
  <si>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</si>
  <si>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</si>
  <si>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</si>
  <si>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</si>
  <si>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</si>
  <si>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</si>
  <si>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</si>
  <si>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</si>
  <si>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</si>
  <si>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</si>
  <si>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</si>
  <si>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</si>
  <si>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</si>
  <si>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</si>
  <si>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</si>
  <si>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</si>
  <si>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</si>
  <si>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</si>
  <si>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</si>
  <si>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</si>
  <si>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</si>
  <si>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</si>
  <si>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</si>
  <si>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</si>
  <si>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</si>
  <si>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</si>
  <si>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</si>
  <si>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</si>
  <si>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</si>
  <si>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</si>
  <si>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</si>
  <si>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</si>
  <si>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</si>
  <si>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</si>
  <si>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</si>
  <si>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</si>
  <si>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</si>
  <si>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</si>
  <si>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</si>
  <si>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</si>
  <si>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</si>
  <si>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</si>
  <si>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</si>
  <si>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</si>
  <si>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</si>
  <si>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</si>
  <si>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</si>
  <si>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</si>
  <si>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</si>
  <si>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</si>
  <si>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</si>
  <si>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</si>
  <si>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</si>
  <si>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</si>
  <si>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</si>
  <si>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</si>
  <si>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</si>
  <si>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</si>
  <si>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</si>
  <si>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</si>
  <si>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</si>
  <si>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</si>
  <si>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</si>
  <si>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</si>
  <si>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</si>
  <si>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</si>
  <si>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</si>
  <si>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</si>
  <si>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</si>
  <si>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</si>
  <si>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</si>
  <si>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</si>
  <si>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</si>
  <si>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</si>
  <si>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</si>
  <si>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</si>
  <si>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</si>
  <si>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</si>
  <si>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</si>
  <si>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</si>
  <si>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</si>
  <si>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</si>
  <si>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</si>
  <si>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</si>
  <si>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</si>
  <si>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</si>
  <si>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</si>
  <si>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</si>
  <si>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</si>
  <si>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</si>
  <si>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</si>
  <si>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</si>
  <si>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</si>
  <si>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</si>
  <si>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</si>
  <si>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</si>
  <si>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</si>
  <si>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</si>
  <si>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</si>
  <si>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</si>
  <si>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</si>
  <si>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</si>
  <si>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</si>
  <si>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</si>
  <si>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</si>
  <si>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</si>
  <si>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</si>
  <si>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</si>
  <si>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</si>
  <si>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</si>
  <si>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</si>
  <si>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</si>
  <si>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</si>
  <si>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</si>
  <si>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</si>
  <si>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</si>
  <si>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</si>
  <si>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</si>
  <si>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</si>
  <si>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</si>
  <si>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</si>
  <si>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</si>
  <si>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</si>
  <si>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</si>
  <si>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</si>
  <si>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</si>
  <si>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</si>
  <si>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</si>
  <si>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</si>
  <si>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</si>
  <si>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</si>
  <si>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</si>
  <si>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</si>
  <si>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</si>
  <si>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</si>
  <si>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</si>
  <si>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</si>
  <si>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</si>
  <si>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</si>
  <si>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</si>
  <si>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</si>
  <si>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</si>
  <si>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</si>
  <si>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</si>
  <si>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</si>
  <si>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</si>
  <si>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</si>
  <si>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</si>
  <si>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</si>
  <si>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</si>
  <si>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</si>
  <si>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</si>
  <si>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</si>
  <si>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</si>
  <si>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</si>
  <si>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</si>
  <si>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</si>
  <si>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</si>
  <si>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</si>
  <si>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</si>
  <si>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</si>
  <si>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</si>
  <si>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</si>
  <si>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</si>
  <si>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</si>
  <si>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</si>
  <si>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</si>
  <si>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</si>
  <si>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</si>
  <si>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</si>
  <si>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</si>
  <si>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</si>
  <si>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</si>
  <si>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</si>
  <si>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</si>
  <si>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</si>
  <si>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</si>
  <si>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</si>
  <si>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</si>
  <si>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</si>
  <si>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</si>
  <si>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</si>
  <si>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</si>
  <si>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</si>
  <si>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</si>
  <si>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</si>
  <si>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</si>
  <si>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</si>
  <si>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</si>
  <si>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</si>
  <si>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</si>
  <si>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</si>
  <si>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</si>
  <si>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</si>
  <si>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</si>
  <si>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</si>
  <si>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</si>
  <si>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</si>
  <si>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</si>
  <si>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</si>
  <si>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</si>
  <si>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</si>
  <si>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</si>
  <si>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</si>
  <si>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</si>
  <si>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</si>
  <si>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</si>
  <si>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</si>
  <si>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</si>
  <si>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</si>
  <si>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</si>
  <si>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</si>
  <si>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</si>
  <si>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</si>
  <si>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</si>
  <si>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</si>
  <si>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</si>
  <si>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</si>
  <si>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</si>
  <si>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</si>
  <si>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</si>
  <si>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</si>
  <si>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</si>
  <si>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</si>
  <si>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</si>
  <si>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</si>
  <si>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</si>
  <si>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</si>
  <si>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</si>
  <si>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</si>
  <si>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</si>
  <si>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</si>
  <si>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</si>
  <si>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</si>
  <si>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</si>
  <si>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</si>
  <si>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</si>
  <si>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</si>
  <si>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</si>
  <si>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</si>
  <si>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</si>
  <si>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</si>
  <si>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</si>
  <si>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</si>
  <si>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</si>
  <si>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</si>
  <si>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</si>
  <si>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</si>
  <si>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</si>
  <si>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</si>
  <si>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</si>
  <si>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</si>
  <si>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</si>
  <si>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</si>
  <si>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</si>
  <si>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</si>
  <si>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</si>
  <si>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</si>
  <si>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</si>
  <si>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</si>
  <si>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</si>
  <si>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</si>
  <si>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</si>
  <si>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</si>
  <si>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</si>
  <si>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</si>
  <si>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</si>
  <si>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</si>
  <si>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</si>
  <si>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</si>
  <si>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</si>
  <si>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</si>
  <si>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</si>
  <si>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</si>
  <si>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</si>
  <si>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</si>
  <si>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</si>
  <si>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</si>
  <si>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</si>
  <si>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</si>
  <si>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</si>
  <si>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</si>
  <si>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</si>
  <si>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</si>
  <si>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</si>
  <si>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</si>
  <si>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</si>
  <si>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</si>
  <si>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</si>
  <si>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</si>
  <si>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</si>
  <si>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</si>
  <si>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</si>
  <si>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</si>
  <si>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</si>
  <si>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</si>
  <si>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</si>
  <si>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</si>
  <si>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</si>
  <si>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</si>
  <si>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</si>
  <si>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</si>
  <si>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</si>
  <si>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</si>
  <si>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</si>
  <si>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</si>
  <si>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</si>
  <si>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</si>
  <si>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</si>
  <si>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</si>
  <si>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</si>
  <si>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</si>
  <si>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</si>
  <si>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</si>
  <si>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</si>
  <si>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</si>
  <si>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</si>
  <si>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</si>
  <si>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</si>
  <si>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</si>
  <si>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</si>
  <si>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</si>
  <si>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</si>
  <si>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</si>
  <si>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</si>
  <si>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</si>
  <si>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</si>
  <si>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</si>
  <si>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</si>
  <si>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</si>
  <si>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</si>
  <si>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</si>
  <si>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</si>
  <si>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</si>
  <si>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</si>
  <si>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</si>
  <si>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</si>
  <si>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</si>
  <si>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</si>
  <si>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</si>
  <si>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</si>
  <si>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</si>
  <si>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</si>
  <si>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</si>
  <si>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</si>
  <si>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</si>
  <si>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</si>
  <si>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</si>
  <si>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</si>
  <si>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</si>
  <si>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</si>
  <si>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</si>
  <si>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</si>
  <si>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</si>
  <si>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</si>
  <si>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</si>
  <si>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</si>
  <si>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</si>
  <si>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</si>
  <si>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</si>
  <si>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</si>
  <si>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</si>
  <si>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</si>
  <si>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</si>
  <si>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</si>
  <si>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</si>
  <si>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</si>
  <si>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</si>
  <si>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</si>
  <si>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</si>
  <si>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</si>
  <si>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</si>
  <si>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</si>
  <si>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</si>
  <si>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</si>
  <si>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</si>
  <si>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</si>
  <si>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</si>
  <si>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</si>
  <si>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</si>
  <si>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</si>
  <si>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</si>
  <si>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</si>
  <si>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</si>
  <si>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</si>
  <si>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</si>
  <si>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</si>
  <si>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</si>
  <si>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</si>
  <si>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</si>
  <si>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</si>
  <si>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</si>
  <si>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</si>
  <si>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</si>
  <si>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</si>
  <si>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</si>
  <si>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</si>
  <si>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</si>
  <si>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</si>
  <si>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</si>
  <si>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</si>
  <si>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</si>
  <si>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</si>
  <si>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</si>
  <si>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</si>
  <si>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</si>
  <si>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</si>
  <si>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</si>
  <si>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</si>
  <si>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</si>
  <si>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</si>
  <si>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</si>
  <si>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</si>
  <si>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</si>
  <si>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</si>
  <si>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</si>
  <si>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</si>
  <si>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</si>
  <si>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</si>
  <si>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</si>
  <si>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</si>
  <si>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</si>
  <si>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</si>
  <si>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</si>
  <si>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</si>
  <si>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</si>
  <si>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</si>
  <si>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</si>
  <si>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</si>
  <si>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</si>
  <si>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</si>
  <si>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</si>
  <si>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</si>
  <si>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</si>
  <si>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</si>
  <si>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</si>
  <si>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</si>
  <si>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</si>
  <si>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</si>
  <si>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</si>
  <si>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</si>
  <si>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</si>
  <si>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</si>
  <si>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</si>
  <si>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</si>
  <si>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</si>
  <si>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</si>
  <si>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</si>
  <si>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</si>
  <si>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</si>
  <si>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</si>
  <si>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</si>
  <si>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</si>
  <si>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</si>
  <si>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</si>
  <si>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</si>
  <si>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</si>
  <si>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</si>
  <si>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</si>
  <si>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</si>
  <si>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</si>
  <si>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</si>
  <si>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</si>
  <si>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</si>
  <si>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</si>
  <si>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</si>
  <si>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</si>
  <si>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</si>
  <si>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</si>
  <si>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</si>
  <si>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</si>
  <si>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</si>
  <si>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</si>
  <si>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</si>
  <si>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</si>
  <si>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</si>
  <si>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</si>
  <si>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</si>
  <si>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</si>
  <si>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</si>
  <si>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</si>
  <si>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</si>
  <si>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</si>
  <si>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</si>
  <si>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</si>
  <si>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</si>
  <si>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</si>
  <si>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</si>
  <si>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</si>
  <si>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</si>
  <si>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</si>
  <si>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</si>
  <si>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</si>
  <si>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</si>
  <si>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</si>
  <si>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</si>
  <si>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</si>
  <si>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</si>
  <si>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</si>
  <si>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</si>
  <si>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</si>
  <si>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</si>
  <si>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</si>
  <si>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</si>
  <si>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</si>
  <si>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</si>
  <si>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</si>
  <si>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</si>
  <si>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</si>
  <si>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</si>
  <si>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</si>
  <si>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</si>
  <si>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</si>
  <si>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</si>
  <si>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</si>
  <si>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</si>
  <si>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</si>
  <si>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</si>
  <si>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</si>
  <si>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</si>
  <si>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</si>
  <si>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</si>
  <si>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</si>
  <si>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</si>
  <si>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</si>
  <si>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</si>
  <si>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</si>
  <si>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</si>
  <si>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</si>
  <si>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</si>
  <si>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</si>
  <si>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</si>
  <si>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</si>
  <si>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</si>
  <si>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</si>
  <si>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</si>
  <si>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</si>
  <si>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</si>
  <si>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</si>
  <si>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</si>
  <si>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</si>
  <si>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</si>
  <si>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</si>
  <si>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</si>
  <si>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</si>
  <si>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</si>
  <si>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</si>
  <si>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</si>
  <si>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</si>
  <si>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</si>
  <si>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</si>
  <si>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</si>
  <si>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</si>
  <si>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</si>
  <si>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</si>
  <si>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</si>
  <si>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</si>
  <si>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</si>
  <si>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</si>
  <si>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</si>
  <si>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</si>
  <si>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</si>
  <si>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</si>
  <si>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</si>
  <si>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</si>
  <si>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</si>
  <si>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</si>
  <si>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</si>
  <si>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</si>
  <si>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</si>
  <si>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</si>
  <si>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</si>
  <si>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</si>
  <si>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</si>
  <si>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</si>
  <si>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</si>
  <si>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</si>
  <si>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</si>
  <si>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</si>
  <si>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</si>
  <si>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</si>
  <si>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</si>
  <si>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</si>
  <si>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</si>
  <si>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</si>
  <si>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</si>
  <si>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</si>
  <si>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</si>
  <si>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</si>
  <si>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</si>
  <si>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</si>
  <si>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</si>
  <si>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</si>
  <si>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</si>
  <si>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</si>
  <si>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</si>
  <si>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</si>
  <si>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</si>
  <si>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</si>
  <si>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</si>
  <si>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</si>
  <si>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</si>
  <si>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</si>
  <si>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</si>
  <si>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</si>
  <si>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</si>
  <si>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</si>
  <si>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</si>
  <si>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</si>
  <si>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</si>
  <si>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</si>
  <si>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</si>
  <si>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</si>
  <si>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</si>
  <si>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</si>
  <si>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</si>
  <si>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</si>
  <si>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</si>
  <si>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</si>
  <si>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</si>
  <si>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</si>
  <si>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</si>
  <si>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</si>
  <si>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</si>
  <si>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</si>
  <si>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</si>
  <si>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</si>
  <si>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</si>
  <si>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</si>
  <si>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</si>
  <si>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</si>
  <si>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</si>
  <si>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</si>
  <si>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</si>
  <si>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</si>
  <si>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</si>
  <si>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</si>
  <si>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</si>
  <si>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</si>
  <si>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</si>
  <si>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</si>
  <si>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</si>
  <si>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</si>
  <si>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</si>
  <si>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</si>
  <si>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</si>
  <si>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</si>
  <si>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</si>
  <si>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</si>
  <si>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</si>
  <si>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</si>
  <si>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</si>
  <si>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</si>
  <si>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</si>
  <si>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</si>
  <si>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</si>
  <si>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</si>
  <si>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</si>
  <si>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</si>
  <si>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</si>
  <si>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</si>
  <si>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</si>
  <si>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</si>
  <si>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</si>
  <si>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</si>
  <si>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</si>
  <si>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</si>
  <si>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</si>
  <si>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</si>
  <si>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</si>
  <si>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</si>
  <si>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</si>
  <si>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</si>
  <si>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</si>
  <si>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</si>
  <si>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</si>
  <si>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</si>
  <si>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</si>
  <si>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</si>
  <si>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</si>
  <si>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</si>
  <si>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</si>
  <si>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</si>
  <si>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</si>
  <si>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</si>
  <si>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</si>
  <si>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</si>
  <si>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</si>
  <si>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</si>
  <si>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</si>
  <si>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</si>
  <si>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</si>
  <si>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</si>
  <si>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</si>
  <si>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</si>
  <si>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</si>
  <si>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</si>
  <si>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</si>
  <si>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</si>
  <si>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</si>
  <si>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</si>
  <si>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</si>
  <si>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</si>
  <si>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</si>
  <si>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</si>
  <si>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</si>
  <si>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</si>
  <si>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</si>
  <si>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</si>
  <si>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</si>
  <si>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</si>
  <si>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</si>
  <si>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</si>
  <si>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</si>
  <si>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</si>
  <si>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</si>
  <si>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</si>
  <si>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</si>
  <si>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</si>
  <si>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</si>
  <si>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</si>
  <si>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</si>
  <si>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</si>
  <si>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</si>
  <si>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</si>
  <si>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</si>
  <si>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</si>
  <si>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</si>
  <si>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</si>
  <si>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</si>
  <si>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</si>
  <si>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</si>
  <si>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</si>
  <si>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</si>
  <si>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</si>
  <si>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</si>
  <si>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</si>
  <si>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</si>
  <si>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</si>
  <si>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</si>
  <si>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</si>
  <si>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</si>
  <si>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</si>
  <si>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</si>
  <si>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</si>
  <si>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</si>
  <si>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</si>
  <si>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</si>
  <si>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</si>
  <si>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</si>
  <si>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</si>
  <si>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</si>
  <si>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</si>
  <si>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</si>
  <si>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</si>
  <si>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</si>
  <si>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</si>
  <si>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</si>
  <si>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</si>
  <si>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</si>
  <si>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</si>
  <si>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</si>
  <si>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</si>
  <si>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</si>
  <si>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</si>
  <si>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</si>
  <si>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</si>
  <si>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</si>
  <si>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</si>
  <si>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</si>
  <si>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</si>
  <si>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</si>
  <si>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</si>
  <si>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</si>
  <si>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</si>
  <si>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</si>
  <si>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</si>
  <si>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</si>
  <si>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</si>
  <si>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</si>
  <si>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</si>
  <si>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</si>
  <si>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</si>
  <si>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</si>
  <si>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</si>
  <si>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</si>
  <si>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</si>
  <si>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</si>
  <si>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</si>
  <si>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</si>
  <si>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</si>
  <si>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</si>
  <si>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</si>
  <si>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</si>
  <si>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</si>
  <si>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</si>
  <si>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</si>
  <si>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</si>
  <si>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</si>
  <si>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</si>
  <si>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</si>
  <si>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</si>
  <si>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</si>
  <si>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</si>
  <si>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</si>
  <si>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</si>
  <si>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</si>
  <si>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</si>
  <si>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</si>
  <si>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</si>
  <si>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</si>
  <si>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</si>
  <si>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</si>
  <si>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</si>
  <si>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</si>
  <si>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</si>
  <si>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</si>
  <si>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</si>
  <si>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</si>
  <si>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</si>
  <si>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</si>
  <si>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</si>
  <si>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</si>
  <si>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</si>
  <si>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</si>
  <si>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</si>
  <si>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</si>
  <si>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</si>
  <si>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</si>
  <si>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</si>
  <si>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</si>
  <si>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</si>
  <si>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</si>
  <si>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</si>
  <si>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</si>
  <si>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</si>
  <si>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</si>
  <si>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</si>
  <si>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</si>
  <si>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</si>
  <si>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</si>
  <si>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</si>
  <si>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</si>
  <si>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</si>
  <si>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</si>
  <si>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</si>
  <si>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</si>
  <si>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</si>
  <si>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</si>
  <si>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</si>
  <si>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</si>
  <si>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</si>
  <si>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</si>
  <si>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</si>
  <si>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</si>
  <si>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</si>
  <si>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</si>
  <si>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</si>
  <si>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</si>
  <si>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</si>
  <si>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</si>
  <si>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</si>
  <si>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</si>
  <si>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</si>
  <si>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</si>
  <si>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</si>
  <si>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</si>
  <si>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</si>
  <si>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</si>
  <si>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</si>
  <si>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</si>
  <si>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</si>
  <si>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</si>
  <si>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</si>
  <si>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</si>
  <si>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</si>
  <si>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</si>
  <si>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</si>
  <si>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</si>
  <si>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</si>
  <si>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</si>
  <si>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</si>
  <si>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</si>
  <si>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</si>
  <si>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</si>
  <si>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</si>
  <si>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</si>
  <si>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</si>
  <si>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</si>
  <si>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</si>
  <si>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</si>
  <si>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</si>
  <si>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</si>
  <si>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</si>
  <si>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</si>
  <si>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</si>
  <si>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</si>
  <si>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</si>
  <si>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</si>
  <si>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</si>
  <si>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</si>
  <si>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</si>
  <si>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</si>
  <si>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</si>
  <si>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</si>
  <si>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</si>
  <si>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</si>
  <si>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</si>
  <si>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</si>
  <si>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</si>
  <si>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</si>
  <si>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</si>
  <si>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</si>
  <si>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</si>
  <si>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</si>
  <si>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</si>
  <si>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</si>
  <si>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</si>
  <si>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</si>
  <si>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</si>
  <si>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</si>
  <si>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</si>
  <si>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</si>
  <si>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</si>
  <si>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</si>
  <si>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</si>
  <si>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</si>
  <si>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</si>
  <si>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</si>
  <si>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</si>
  <si>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</si>
  <si>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</si>
  <si>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</si>
  <si>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</si>
  <si>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</si>
  <si>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</si>
  <si>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</si>
  <si>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</si>
  <si>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</si>
  <si>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</si>
  <si>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</si>
  <si>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</si>
  <si>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</si>
  <si>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</si>
  <si>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</si>
  <si>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</si>
  <si>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</si>
  <si>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</si>
  <si>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</si>
  <si>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</si>
  <si>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</si>
  <si>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</si>
  <si>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</si>
  <si>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</si>
  <si>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</si>
  <si>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</si>
  <si>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</si>
  <si>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</si>
  <si>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</si>
  <si>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</si>
  <si>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</si>
  <si>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</si>
  <si>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</si>
  <si>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</si>
  <si>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</si>
  <si>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</si>
  <si>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</si>
  <si>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</si>
  <si>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</si>
  <si>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</si>
  <si>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</si>
  <si>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</si>
  <si>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</si>
  <si>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</si>
  <si>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</si>
  <si>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</si>
  <si>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</si>
  <si>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</si>
  <si>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</si>
  <si>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</si>
  <si>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</si>
  <si>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</si>
  <si>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</si>
  <si>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</si>
  <si>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</si>
  <si>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</si>
  <si>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</si>
  <si>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</si>
  <si>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</si>
  <si>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</si>
  <si>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</si>
  <si>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</si>
  <si>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</si>
  <si>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</si>
  <si>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</si>
  <si>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</si>
  <si>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</si>
  <si>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</si>
  <si>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</si>
  <si>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</si>
  <si>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</si>
  <si>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</si>
  <si>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</si>
  <si>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</si>
  <si>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</si>
  <si>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</si>
  <si>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</si>
  <si>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</si>
  <si>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</si>
  <si>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</si>
  <si>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</si>
  <si>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</si>
  <si>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</si>
  <si>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</si>
  <si>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</si>
  <si>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</si>
  <si>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</si>
  <si>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</si>
  <si>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</si>
  <si>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</si>
  <si>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</si>
  <si>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</si>
  <si>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</si>
  <si>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</si>
  <si>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</si>
  <si>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</si>
  <si>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</si>
  <si>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</si>
  <si>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</si>
  <si>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</si>
  <si>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</si>
  <si>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</si>
  <si>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</si>
  <si>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</si>
  <si>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</si>
  <si>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</si>
  <si>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</si>
  <si>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</si>
  <si>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</si>
  <si>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</si>
  <si>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</si>
  <si>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</si>
  <si>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</si>
  <si>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</si>
  <si>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</si>
  <si>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</si>
  <si>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</si>
  <si>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</si>
  <si>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</si>
  <si>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</si>
  <si>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</si>
  <si>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</si>
  <si>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</si>
  <si>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</si>
  <si>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</si>
  <si>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</si>
  <si>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</si>
  <si>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</si>
  <si>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</si>
  <si>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</si>
  <si>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</si>
  <si>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</si>
  <si>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</si>
  <si>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</si>
  <si>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</si>
  <si>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</si>
  <si>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</si>
  <si>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</si>
  <si>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</si>
  <si>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</si>
  <si>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</si>
  <si>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</si>
  <si>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</si>
  <si>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</si>
  <si>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</si>
  <si>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</si>
  <si>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</si>
  <si>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</si>
  <si>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</si>
  <si>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</si>
  <si>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</si>
  <si>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</si>
  <si>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</si>
  <si>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</si>
  <si>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</si>
  <si>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</si>
  <si>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</si>
  <si>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</si>
  <si>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</si>
  <si>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</si>
  <si>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</si>
  <si>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</si>
  <si>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</si>
  <si>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</si>
  <si>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</si>
  <si>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</si>
  <si>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</si>
  <si>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</si>
  <si>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</si>
  <si>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</si>
  <si>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</si>
  <si>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</si>
  <si>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</si>
  <si>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</si>
  <si>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</si>
  <si>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</si>
  <si>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</si>
  <si>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</si>
  <si>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</si>
  <si>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</si>
  <si>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</si>
  <si>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</si>
  <si>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</si>
  <si>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</si>
  <si>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</si>
  <si>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</si>
  <si>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</si>
  <si>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</si>
  <si>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</si>
  <si>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</si>
  <si>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</si>
  <si>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</si>
  <si>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</si>
  <si>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</si>
  <si>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</si>
  <si>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</si>
  <si>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</si>
  <si>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</si>
  <si>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</si>
  <si>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</si>
  <si>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</si>
  <si>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</si>
  <si>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</si>
  <si>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</si>
  <si>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</si>
  <si>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</si>
  <si>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</si>
  <si>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</si>
  <si>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</si>
  <si>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</si>
  <si>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</si>
  <si>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</si>
  <si>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</si>
  <si>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</si>
  <si>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</si>
  <si>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</si>
  <si>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</si>
  <si>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</si>
  <si>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</si>
  <si>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</si>
  <si>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</si>
  <si>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</si>
  <si>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</si>
  <si>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</si>
  <si>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</si>
  <si>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</si>
  <si>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</si>
  <si>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</si>
  <si>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</si>
  <si>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</si>
  <si>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</si>
  <si>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</si>
  <si>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</si>
  <si>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</si>
  <si>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</si>
  <si>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</si>
  <si>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</si>
  <si>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</si>
  <si>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</si>
  <si>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</si>
  <si>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</si>
  <si>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</si>
  <si>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</si>
  <si>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</si>
  <si>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</si>
  <si>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</si>
  <si>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</si>
  <si>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</si>
  <si>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</si>
  <si>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</si>
  <si>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</si>
  <si>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</si>
  <si>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</si>
  <si>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</si>
  <si>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</si>
  <si>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</si>
  <si>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</si>
  <si>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</si>
  <si>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</si>
  <si>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</si>
  <si>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</si>
  <si>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</si>
  <si>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</si>
  <si>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</si>
  <si>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</si>
  <si>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</si>
  <si>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</si>
  <si>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</si>
  <si>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</si>
  <si>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</si>
  <si>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</si>
  <si>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</si>
  <si>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</si>
  <si>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</si>
  <si>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</si>
  <si>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</si>
  <si>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</si>
  <si>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</si>
  <si>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</si>
  <si>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</si>
  <si>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</si>
  <si>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</si>
  <si>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</si>
  <si>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</si>
  <si>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</si>
  <si>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</si>
  <si>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</si>
  <si>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</si>
  <si>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</si>
  <si>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</si>
  <si>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</si>
  <si>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</si>
  <si>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</si>
  <si>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</si>
  <si>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</si>
  <si>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</si>
  <si>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</si>
  <si>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</si>
  <si>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</si>
  <si>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</si>
  <si>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</si>
  <si>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</si>
  <si>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</si>
  <si>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</si>
  <si>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</si>
  <si>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</si>
  <si>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</si>
  <si>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</si>
  <si>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</si>
  <si>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</si>
  <si>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</si>
  <si>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</si>
  <si>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</si>
  <si>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</si>
  <si>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</si>
  <si>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</si>
  <si>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</si>
  <si>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</si>
  <si>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</si>
  <si>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</si>
  <si>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</si>
  <si>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</si>
  <si>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</si>
  <si>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</si>
  <si>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</si>
  <si>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</si>
  <si>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</si>
  <si>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</si>
  <si>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</si>
  <si>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</si>
  <si>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</si>
  <si>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</si>
  <si>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</si>
  <si>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</si>
  <si>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</si>
  <si>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</si>
  <si>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</si>
  <si>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</si>
  <si>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</si>
  <si>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</si>
  <si>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</si>
  <si>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</si>
  <si>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</si>
  <si>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</si>
  <si>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</si>
  <si>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</si>
  <si>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</si>
  <si>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</si>
  <si>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</si>
  <si>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</si>
  <si>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</si>
  <si>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</si>
  <si>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</si>
  <si>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</si>
  <si>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</si>
  <si>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</si>
  <si>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</si>
  <si>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</si>
  <si>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</si>
  <si>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</si>
  <si>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</si>
  <si>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</si>
  <si>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</si>
  <si>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</si>
  <si>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</si>
  <si>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</si>
  <si>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</si>
  <si>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</si>
  <si>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</si>
  <si>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</si>
  <si>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</si>
  <si>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</si>
  <si>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</si>
  <si>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</si>
  <si>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</si>
  <si>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</si>
  <si>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</si>
  <si>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</si>
  <si>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</si>
  <si>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</si>
  <si>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</si>
  <si>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</si>
  <si>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</si>
  <si>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</si>
  <si>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</si>
  <si>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</si>
  <si>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</si>
  <si>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</si>
  <si>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</si>
  <si>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</si>
  <si>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</si>
  <si>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</si>
  <si>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</si>
  <si>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</si>
  <si>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</si>
  <si>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</si>
  <si>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</si>
  <si>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</si>
  <si>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</si>
  <si>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</si>
  <si>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</si>
  <si>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</si>
  <si>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</si>
  <si>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</si>
  <si>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</si>
  <si>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</si>
  <si>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</si>
  <si>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</si>
  <si>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</si>
  <si>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</si>
  <si>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</si>
  <si>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</si>
  <si>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</si>
  <si>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</si>
  <si>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</si>
  <si>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</si>
  <si>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</si>
  <si>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</si>
  <si>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</si>
  <si>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</si>
  <si>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</si>
  <si>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</si>
  <si>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</si>
  <si>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</si>
  <si>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</si>
  <si>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</si>
  <si>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</si>
  <si>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</si>
  <si>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</si>
  <si>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</si>
  <si>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</si>
  <si>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</si>
  <si>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</si>
  <si>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</si>
  <si>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</si>
  <si>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</si>
  <si>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</si>
  <si>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</si>
  <si>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</si>
  <si>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</si>
  <si>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</si>
  <si>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</si>
  <si>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</si>
  <si>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</si>
  <si>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</si>
  <si>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</si>
  <si>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</si>
  <si>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</si>
  <si>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</si>
  <si>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</si>
  <si>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</si>
  <si>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</si>
  <si>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</si>
  <si>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</si>
  <si>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</si>
  <si>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</si>
  <si>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</si>
  <si>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</si>
  <si>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</si>
  <si>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</si>
  <si>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</si>
  <si>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</si>
  <si>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</si>
  <si>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</si>
  <si>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</si>
  <si>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</si>
  <si>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</si>
  <si>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</si>
  <si>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</si>
  <si>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</si>
  <si>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</si>
  <si>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</si>
  <si>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</si>
  <si>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</si>
  <si>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</si>
  <si>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</si>
  <si>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</si>
  <si>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</si>
  <si>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</si>
  <si>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</si>
  <si>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</si>
  <si>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</si>
  <si>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</si>
  <si>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</si>
  <si>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</si>
  <si>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</si>
  <si>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</si>
  <si>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</si>
  <si>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</si>
  <si>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</si>
  <si>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</si>
  <si>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</si>
  <si>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</si>
  <si>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</si>
  <si>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</si>
  <si>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</si>
  <si>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</si>
  <si>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</si>
  <si>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</si>
  <si>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</si>
  <si>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</si>
  <si>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</si>
  <si>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</si>
  <si>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</si>
  <si>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</si>
  <si>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</si>
  <si>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</si>
  <si>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</si>
  <si>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</si>
  <si>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</si>
  <si>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</si>
  <si>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</si>
  <si>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</si>
  <si>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</si>
  <si>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</si>
  <si>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</si>
  <si>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</si>
  <si>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</si>
  <si>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</si>
  <si>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</si>
  <si>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</si>
  <si>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</si>
  <si>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</si>
  <si>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</si>
  <si>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</si>
  <si>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</si>
  <si>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</si>
  <si>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</si>
  <si>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</si>
  <si>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</si>
  <si>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</si>
  <si>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</si>
  <si>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</si>
  <si>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</si>
  <si>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</si>
  <si>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</si>
  <si>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</si>
  <si>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</si>
  <si>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</si>
  <si>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</si>
  <si>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</si>
  <si>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</si>
  <si>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</si>
  <si>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</si>
  <si>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</si>
  <si>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</si>
  <si>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</si>
  <si>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</si>
  <si>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</si>
  <si>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</si>
  <si>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</si>
  <si>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</si>
  <si>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</si>
  <si>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</si>
  <si>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</si>
  <si>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</si>
  <si>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</si>
  <si>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</si>
  <si>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</si>
  <si>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</si>
  <si>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</si>
  <si>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</si>
  <si>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</si>
  <si>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</si>
  <si>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</si>
  <si>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</si>
  <si>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</si>
  <si>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</si>
  <si>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</si>
  <si>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</si>
  <si>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</si>
  <si>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</si>
  <si>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</si>
  <si>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</si>
  <si>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</si>
  <si>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</si>
  <si>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</si>
  <si>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</si>
  <si>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</si>
  <si>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</si>
  <si>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</si>
  <si>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</si>
  <si>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</si>
  <si>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</si>
  <si>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</si>
  <si>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</si>
  <si>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</si>
  <si>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</si>
  <si>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</si>
  <si>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</si>
  <si>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</si>
  <si>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</si>
  <si>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</si>
  <si>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</si>
  <si>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</si>
  <si>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</si>
  <si>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</si>
  <si>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</si>
  <si>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</si>
  <si>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</si>
  <si>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</si>
  <si>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</si>
  <si>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</si>
  <si>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</si>
  <si>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</si>
  <si>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</si>
  <si>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</si>
  <si>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</si>
  <si>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</si>
  <si>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</si>
  <si>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</si>
  <si>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</si>
  <si>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</si>
  <si>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</si>
  <si>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</si>
  <si>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</si>
  <si>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</si>
  <si>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</si>
  <si>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</si>
  <si>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</si>
  <si>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</si>
  <si>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</si>
  <si>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</si>
  <si>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</si>
  <si>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</si>
  <si>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</si>
  <si>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</si>
  <si>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</si>
  <si>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</si>
  <si>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</si>
  <si>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</si>
  <si>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</si>
  <si>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</si>
  <si>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</si>
  <si>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</si>
  <si>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</si>
  <si>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</si>
  <si>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</si>
  <si>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</si>
  <si>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</si>
  <si>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</si>
  <si>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</si>
  <si>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</si>
  <si>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</si>
  <si>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</si>
  <si>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</si>
  <si>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</si>
  <si>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</si>
  <si>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</si>
  <si>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</si>
  <si>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</si>
  <si>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</si>
  <si>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</si>
  <si>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</si>
  <si>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</si>
  <si>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</si>
  <si>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</si>
  <si>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</si>
  <si>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</si>
  <si>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</si>
  <si>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</si>
  <si>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</si>
  <si>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</si>
  <si>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</si>
  <si>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</si>
  <si>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</si>
  <si>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</si>
  <si>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</si>
  <si>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</si>
  <si>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</si>
  <si>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</si>
  <si>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</si>
  <si>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</si>
  <si>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</si>
  <si>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</si>
  <si>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</si>
  <si>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</si>
  <si>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</si>
  <si>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</si>
  <si>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</si>
  <si>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</si>
  <si>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</si>
  <si>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</si>
  <si>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</si>
  <si>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</si>
  <si>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</si>
  <si>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</si>
  <si>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</si>
  <si>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</si>
  <si>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</si>
  <si>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</si>
  <si>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</si>
  <si>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</si>
  <si>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</si>
  <si>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</si>
  <si>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</si>
  <si>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</si>
  <si>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</si>
  <si>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</si>
  <si>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</si>
  <si>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</si>
  <si>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</si>
  <si>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</si>
  <si>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</si>
  <si>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</si>
  <si>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</si>
  <si>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</si>
  <si>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</si>
  <si>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</si>
  <si>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</si>
  <si>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</si>
  <si>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</si>
  <si>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</si>
  <si>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</si>
  <si>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</si>
  <si>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</si>
  <si>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</si>
  <si>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</si>
  <si>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</si>
  <si>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</si>
  <si>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</si>
  <si>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</si>
  <si>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</si>
  <si>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</si>
  <si>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</si>
  <si>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</si>
  <si>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</si>
  <si>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</si>
  <si>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</si>
  <si>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</si>
  <si>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</si>
  <si>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</si>
  <si>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</si>
  <si>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</si>
  <si>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</si>
  <si>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</si>
  <si>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</si>
  <si>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</si>
  <si>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</si>
  <si>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</si>
  <si>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</si>
  <si>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</si>
  <si>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</si>
  <si>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</si>
  <si>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</si>
  <si>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</si>
  <si>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</si>
  <si>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</si>
  <si>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</si>
  <si>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</si>
  <si>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</si>
  <si>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</si>
  <si>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</si>
  <si>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</si>
  <si>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</si>
  <si>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</si>
  <si>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</si>
  <si>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</si>
  <si>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</si>
  <si>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</si>
  <si>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</si>
  <si>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</si>
  <si>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</si>
  <si>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</si>
  <si>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</si>
  <si>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</si>
  <si>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</si>
  <si>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</si>
  <si>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</si>
  <si>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</si>
  <si>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</si>
  <si>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</si>
  <si>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</si>
  <si>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</si>
  <si>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</si>
  <si>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</si>
  <si>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</si>
  <si>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</si>
  <si>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</si>
  <si>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</si>
  <si>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</si>
  <si>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</si>
  <si>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</si>
  <si>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</si>
  <si>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</si>
  <si>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</si>
  <si>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</si>
  <si>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</si>
  <si>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</si>
  <si>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</si>
  <si>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</si>
  <si>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</si>
  <si>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</si>
  <si>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</si>
  <si>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</si>
  <si>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30/09/24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</si>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</sst>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election activeCell="F248" sqref="F24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45565</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677.43019273999516</v>
      </c>
      <c r="F38" s="39"/>
      <c r="H38" s="20"/>
      <c r="L38" s="20"/>
      <c r="M38" s="20"/>
    </row>
    <row r="39" spans="1:14" x14ac:dyDescent="0.3">
      <c r="A39" s="22" t="s">
        <v>63</v>
      </c>
      <c r="B39" s="39" t="s">
        <v>64</v>
      </c>
      <c r="C39" s="96">
        <v>500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0.30486038547999034</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177.43019273999516</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657.43019273999516</v>
      </c>
      <c r="E53" s="46"/>
      <c r="F53" s="102">
        <f>IF($C$58=0,"",IF(C53="[for completion]","",C53/$C$58))</f>
        <v>0.97047666281435407</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20</v>
      </c>
      <c r="E57" s="46"/>
      <c r="F57" s="102">
        <f>IF($C$58=0,"",IF(C57="[for completion]","",C57/$C$58))</f>
        <v>2.9523337185645947E-2</v>
      </c>
      <c r="G57" s="47"/>
      <c r="H57" s="20"/>
      <c r="L57" s="20"/>
      <c r="M57" s="20"/>
      <c r="N57" s="51"/>
    </row>
    <row r="58" spans="1:14" x14ac:dyDescent="0.3">
      <c r="A58" s="22" t="s">
        <v>92</v>
      </c>
      <c r="B58" s="48" t="s">
        <v>93</v>
      </c>
      <c r="C58" s="98">
        <f>SUM(C53:C57)</f>
        <v>677.43019273999516</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12.544840068788444</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26.302208829999998</v>
      </c>
      <c r="D70" s="96"/>
      <c r="E70" s="18"/>
      <c r="F70" s="102">
        <f t="shared" ref="F70:F76" si="1">IF($C$77=0,"",IF(C70="[for completion]","",C70/$C$77))</f>
        <v>4.0007607074416751E-2</v>
      </c>
      <c r="G70" s="102" t="str">
        <f>IF($D$77=0,"",IF(D70="[Mark as ND1 if not relevant]","",D70/$D$77))</f>
        <v/>
      </c>
      <c r="H70" s="20"/>
      <c r="L70" s="20"/>
      <c r="M70" s="20"/>
      <c r="N70" s="51"/>
    </row>
    <row r="71" spans="1:14" x14ac:dyDescent="0.3">
      <c r="A71" s="22" t="s">
        <v>108</v>
      </c>
      <c r="B71" s="18" t="s">
        <v>1088</v>
      </c>
      <c r="C71" s="96">
        <v>28.322561610000001</v>
      </c>
      <c r="D71" s="96"/>
      <c r="E71" s="18"/>
      <c r="F71" s="102">
        <f t="shared" si="1"/>
        <v>4.3080713241901533E-2</v>
      </c>
      <c r="G71" s="102" t="str">
        <f t="shared" ref="G71:G76" si="2">IF($D$77=0,"",IF(D71="[Mark as ND1 if not relevant]","",D71/$D$77))</f>
        <v/>
      </c>
      <c r="H71" s="20"/>
      <c r="L71" s="20"/>
      <c r="M71" s="20"/>
      <c r="N71" s="51"/>
    </row>
    <row r="72" spans="1:14" x14ac:dyDescent="0.3">
      <c r="A72" s="22" t="s">
        <v>109</v>
      </c>
      <c r="B72" s="18" t="s">
        <v>1089</v>
      </c>
      <c r="C72" s="96">
        <v>28.760697520000001</v>
      </c>
      <c r="D72" s="96"/>
      <c r="E72" s="18"/>
      <c r="F72" s="102">
        <f t="shared" si="1"/>
        <v>4.3747150401068136E-2</v>
      </c>
      <c r="G72" s="102" t="str">
        <f t="shared" si="2"/>
        <v/>
      </c>
      <c r="H72" s="20"/>
      <c r="L72" s="20"/>
      <c r="M72" s="20"/>
      <c r="N72" s="51"/>
    </row>
    <row r="73" spans="1:14" x14ac:dyDescent="0.3">
      <c r="A73" s="22" t="s">
        <v>110</v>
      </c>
      <c r="B73" s="18" t="s">
        <v>1090</v>
      </c>
      <c r="C73" s="96">
        <v>31.50866868</v>
      </c>
      <c r="D73" s="96"/>
      <c r="E73" s="18"/>
      <c r="F73" s="102">
        <f t="shared" si="1"/>
        <v>4.7927017998184662E-2</v>
      </c>
      <c r="G73" s="102" t="str">
        <f t="shared" si="2"/>
        <v/>
      </c>
      <c r="H73" s="20"/>
      <c r="L73" s="20"/>
      <c r="M73" s="20"/>
      <c r="N73" s="51"/>
    </row>
    <row r="74" spans="1:14" x14ac:dyDescent="0.3">
      <c r="A74" s="22" t="s">
        <v>111</v>
      </c>
      <c r="B74" s="18" t="s">
        <v>1091</v>
      </c>
      <c r="C74" s="96">
        <v>26.346715490000001</v>
      </c>
      <c r="D74" s="96"/>
      <c r="E74" s="18"/>
      <c r="F74" s="102">
        <f t="shared" si="1"/>
        <v>4.0075304999597994E-2</v>
      </c>
      <c r="G74" s="102" t="str">
        <f t="shared" si="2"/>
        <v/>
      </c>
      <c r="H74" s="20"/>
      <c r="L74" s="20"/>
      <c r="M74" s="20"/>
      <c r="N74" s="51"/>
    </row>
    <row r="75" spans="1:14" x14ac:dyDescent="0.3">
      <c r="A75" s="22" t="s">
        <v>112</v>
      </c>
      <c r="B75" s="18" t="s">
        <v>1092</v>
      </c>
      <c r="C75" s="96">
        <v>129.81593914000001</v>
      </c>
      <c r="D75" s="96"/>
      <c r="E75" s="18"/>
      <c r="F75" s="102">
        <f t="shared" si="1"/>
        <v>0.19745965514446565</v>
      </c>
      <c r="G75" s="102" t="str">
        <f t="shared" si="2"/>
        <v/>
      </c>
      <c r="H75" s="20"/>
      <c r="L75" s="20"/>
      <c r="M75" s="20"/>
      <c r="N75" s="51"/>
    </row>
    <row r="76" spans="1:14" x14ac:dyDescent="0.3">
      <c r="A76" s="22" t="s">
        <v>113</v>
      </c>
      <c r="B76" s="18" t="s">
        <v>1093</v>
      </c>
      <c r="C76" s="96">
        <v>386.37340147000015</v>
      </c>
      <c r="D76" s="96"/>
      <c r="E76" s="18"/>
      <c r="F76" s="102">
        <f t="shared" si="1"/>
        <v>0.58770255114036529</v>
      </c>
      <c r="G76" s="102" t="str">
        <f t="shared" si="2"/>
        <v/>
      </c>
      <c r="H76" s="20"/>
      <c r="L76" s="20"/>
      <c r="M76" s="20"/>
      <c r="N76" s="51"/>
    </row>
    <row r="77" spans="1:14" x14ac:dyDescent="0.3">
      <c r="A77" s="22" t="s">
        <v>114</v>
      </c>
      <c r="B77" s="54" t="s">
        <v>93</v>
      </c>
      <c r="C77" s="98">
        <f>SUM(C70:C76)</f>
        <v>657.43019274000017</v>
      </c>
      <c r="D77" s="98">
        <f>SUM(D70:D76)</f>
        <v>0</v>
      </c>
      <c r="E77" s="39"/>
      <c r="F77" s="103">
        <f>SUM(F70:F76)</f>
        <v>1</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11.94402238</v>
      </c>
      <c r="D79" s="98"/>
      <c r="E79" s="39"/>
      <c r="F79" s="102">
        <f t="shared" ref="F79:F87" si="4">IF($C$77=0,"",IF(C79="[for completion]","",C79/$C$77))</f>
        <v>1.8167742388314086E-2</v>
      </c>
      <c r="G79" s="102" t="str">
        <f t="shared" si="3"/>
        <v/>
      </c>
      <c r="H79" s="20"/>
      <c r="L79" s="20"/>
      <c r="M79" s="20"/>
      <c r="N79" s="51"/>
    </row>
    <row r="80" spans="1:14" outlineLevel="1" x14ac:dyDescent="0.3">
      <c r="A80" s="22" t="s">
        <v>119</v>
      </c>
      <c r="B80" s="55" t="s">
        <v>120</v>
      </c>
      <c r="C80" s="98">
        <v>14.35818645</v>
      </c>
      <c r="D80" s="98"/>
      <c r="E80" s="39"/>
      <c r="F80" s="102">
        <f t="shared" si="4"/>
        <v>2.1839864686102668E-2</v>
      </c>
      <c r="G80" s="102" t="str">
        <f t="shared" si="3"/>
        <v/>
      </c>
      <c r="H80" s="20"/>
      <c r="L80" s="20"/>
      <c r="M80" s="20"/>
      <c r="N80" s="51"/>
    </row>
    <row r="81" spans="1:14" outlineLevel="1" x14ac:dyDescent="0.3">
      <c r="A81" s="22" t="s">
        <v>121</v>
      </c>
      <c r="B81" s="55" t="s">
        <v>122</v>
      </c>
      <c r="C81" s="98">
        <v>14.12620104</v>
      </c>
      <c r="D81" s="98"/>
      <c r="E81" s="39"/>
      <c r="F81" s="102">
        <f t="shared" si="4"/>
        <v>2.1486997701042027E-2</v>
      </c>
      <c r="G81" s="102" t="str">
        <f t="shared" si="3"/>
        <v/>
      </c>
      <c r="H81" s="20"/>
      <c r="L81" s="20"/>
      <c r="M81" s="20"/>
      <c r="N81" s="51"/>
    </row>
    <row r="82" spans="1:14" outlineLevel="1" x14ac:dyDescent="0.3">
      <c r="A82" s="22" t="s">
        <v>123</v>
      </c>
      <c r="B82" s="55" t="s">
        <v>124</v>
      </c>
      <c r="C82" s="98">
        <v>14.19636057</v>
      </c>
      <c r="D82" s="98"/>
      <c r="E82" s="39"/>
      <c r="F82" s="102">
        <f t="shared" si="4"/>
        <v>2.1593715540859502E-2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1.4150684931506852</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250</v>
      </c>
      <c r="D93" s="96"/>
      <c r="E93" s="18"/>
      <c r="F93" s="102">
        <f>IF($C$100=0,"",IF(C93="[for completion]","",IF(C93="","",C93/$C$100)))</f>
        <v>0.5</v>
      </c>
      <c r="G93" s="102" t="str">
        <f>IF($D$100=0,"",IF(D93="[Mark as ND1 if not relevant]","",IF(D93="","",D93/$D$100)))</f>
        <v/>
      </c>
      <c r="H93" s="20"/>
      <c r="L93" s="20"/>
      <c r="M93" s="20"/>
      <c r="N93" s="51"/>
    </row>
    <row r="94" spans="1:14" x14ac:dyDescent="0.3">
      <c r="A94" s="22" t="s">
        <v>136</v>
      </c>
      <c r="B94" s="18" t="s">
        <v>1088</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0.5</v>
      </c>
      <c r="G95" s="102" t="str">
        <f t="shared" si="6"/>
        <v/>
      </c>
      <c r="H95" s="20"/>
      <c r="L95" s="20"/>
      <c r="M95" s="20"/>
      <c r="N95" s="51"/>
    </row>
    <row r="96" spans="1:14" x14ac:dyDescent="0.3">
      <c r="A96" s="22" t="s">
        <v>138</v>
      </c>
      <c r="B96" s="18" t="s">
        <v>1090</v>
      </c>
      <c r="C96" s="96">
        <v>0</v>
      </c>
      <c r="D96" s="96"/>
      <c r="E96" s="18"/>
      <c r="F96" s="102">
        <f t="shared" si="5"/>
        <v>0</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500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677.43019273999516</v>
      </c>
      <c r="D112" s="96">
        <v>677.43019273999516</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677.43019273999516</v>
      </c>
      <c r="D130" s="96">
        <f>SUM(D112:D129)</f>
        <v>677.43019273999516</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500</v>
      </c>
      <c r="D156" s="96">
        <f>SUM(D138:D155)</f>
        <v>500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20</v>
      </c>
      <c r="E218" s="58"/>
      <c r="F218" s="102">
        <f>IF($C$38=0,"",IF(C218="[for completion]","",IF(C218="","",C218/$C$38)))</f>
        <v>2.9523337185645947E-2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20</v>
      </c>
      <c r="E220" s="58"/>
      <c r="F220" s="95">
        <f>SUM(F217:F219)</f>
        <v>2.9523337185645947E-2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657.43019273999516</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657.43019273999516</v>
      </c>
      <c r="F15" s="93">
        <f>SUM(F12:F14)</f>
        <v>1</v>
      </c>
    </row>
    <row r="16" spans="1:7" outlineLevel="1" x14ac:dyDescent="0.3">
      <c r="A16" s="22" t="s">
        <v>409</v>
      </c>
      <c r="B16" s="50" t="s">
        <v>410</v>
      </c>
      <c r="C16" s="96">
        <v>460.54383876574093</v>
      </c>
      <c r="F16" s="102">
        <f t="shared" ref="F16:F26" si="0">IF($C$15=0,"",IF(C16="[for completion]","",C16/$C$15))</f>
        <v>0.70052127792658259</v>
      </c>
    </row>
    <row r="17" spans="1:7" outlineLevel="1" x14ac:dyDescent="0.3">
      <c r="A17" s="22" t="s">
        <v>411</v>
      </c>
      <c r="B17" s="50" t="s">
        <v>951</v>
      </c>
      <c r="C17" s="96">
        <v>192.68182909928584</v>
      </c>
      <c r="F17" s="102">
        <f t="shared" si="0"/>
        <v>0.29308332843102158</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8513</v>
      </c>
      <c r="D28" s="97">
        <v>0</v>
      </c>
      <c r="F28" s="97">
        <v>8513</v>
      </c>
    </row>
    <row r="29" spans="1:7" outlineLevel="1" x14ac:dyDescent="0.3">
      <c r="A29" s="22" t="s">
        <v>427</v>
      </c>
      <c r="B29" s="37" t="s">
        <v>428</v>
      </c>
      <c r="C29" s="97">
        <v>8249</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1.3738639538832547E-2</v>
      </c>
      <c r="D36" s="93"/>
      <c r="E36" s="110"/>
      <c r="F36" s="93">
        <v>1.3738639538832547E-2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0.51479372904895981</v>
      </c>
      <c r="D99" s="93"/>
      <c r="E99" s="93"/>
      <c r="F99" s="93">
        <v>0.51479372904895981</v>
      </c>
      <c r="G99" s="22"/>
    </row>
    <row r="100" spans="1:7" x14ac:dyDescent="0.3">
      <c r="A100" s="22" t="s">
        <v>528</v>
      </c>
      <c r="B100" s="39" t="s">
        <v>2320</v>
      </c>
      <c r="C100" s="93">
        <v>0.48520627095104019</v>
      </c>
      <c r="D100" s="93"/>
      <c r="E100" s="93"/>
      <c r="F100" s="93">
        <v>0.48520627095104019</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1.5233489594173203E-4</v>
      </c>
      <c r="D150" s="93"/>
      <c r="E150" s="94"/>
      <c r="F150" s="93">
        <v>1.5233489594173203E-4</v>
      </c>
    </row>
    <row r="151" spans="1:7" x14ac:dyDescent="0.3">
      <c r="A151" s="22" t="s">
        <v>561</v>
      </c>
      <c r="B151" s="22" t="s">
        <v>562</v>
      </c>
      <c r="C151" s="93">
        <v>0.98095502853646432</v>
      </c>
      <c r="D151" s="93"/>
      <c r="E151" s="94"/>
      <c r="F151" s="93">
        <v>0.98095502853646432</v>
      </c>
    </row>
    <row r="152" spans="1:7" x14ac:dyDescent="0.3">
      <c r="A152" s="22" t="s">
        <v>563</v>
      </c>
      <c r="B152" s="22" t="s">
        <v>91</v>
      </c>
      <c r="C152" s="93">
        <v>1.8892636567593993E-2</v>
      </c>
      <c r="D152" s="93"/>
      <c r="E152" s="94"/>
      <c r="F152" s="93">
        <v>1.8892636567593993E-2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0.13542596329343137</v>
      </c>
      <c r="D170" s="93"/>
      <c r="E170" s="94"/>
      <c r="F170" s="93">
        <v>0.13542596329343137</v>
      </c>
    </row>
    <row r="171" spans="1:7" x14ac:dyDescent="0.3">
      <c r="A171" s="22" t="s">
        <v>585</v>
      </c>
      <c r="B171" s="18" t="s">
        <v>2307</v>
      </c>
      <c r="C171" s="93">
        <v>0.1413204064340014</v>
      </c>
      <c r="D171" s="93"/>
      <c r="E171" s="94"/>
      <c r="F171" s="93">
        <v>0.1413204064340014</v>
      </c>
    </row>
    <row r="172" spans="1:7" x14ac:dyDescent="0.3">
      <c r="A172" s="22" t="s">
        <v>587</v>
      </c>
      <c r="B172" s="18" t="s">
        <v>2308</v>
      </c>
      <c r="C172" s="93">
        <v>0.22335374589051363</v>
      </c>
      <c r="D172" s="93"/>
      <c r="E172" s="93"/>
      <c r="F172" s="93">
        <v>0.22335374589051363</v>
      </c>
    </row>
    <row r="173" spans="1:7" x14ac:dyDescent="0.3">
      <c r="A173" s="22" t="s">
        <v>589</v>
      </c>
      <c r="B173" s="18" t="s">
        <v>2309</v>
      </c>
      <c r="C173" s="93">
        <v>0.23376532105938747</v>
      </c>
      <c r="D173" s="93"/>
      <c r="E173" s="93"/>
      <c r="F173" s="93">
        <v>0.23376532105938747</v>
      </c>
    </row>
    <row r="174" spans="1:7" x14ac:dyDescent="0.3">
      <c r="A174" s="22" t="s">
        <v>591</v>
      </c>
      <c r="B174" s="18" t="s">
        <v>2310</v>
      </c>
      <c r="C174" s="93">
        <v>0.26613456332267416</v>
      </c>
      <c r="D174" s="93"/>
      <c r="E174" s="93"/>
      <c r="F174" s="93">
        <v>0.26613456332267416</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77.226617260659609</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3.7002633900000013</v>
      </c>
      <c r="D190" s="97">
        <v>715</v>
      </c>
      <c r="E190" s="36"/>
      <c r="F190" s="102">
        <f>IF($C$214=0,"",IF(C190="[for completion]","",IF(C190="","",C190/$C$214)))</f>
        <v>5.6283745876931131E-3</v>
      </c>
      <c r="G190" s="102">
        <f>IF($D$214=0,"",IF(D190="[for completion]","",IF(D190="","",D190/$D$214)))</f>
        <v>8.3989192998942794E-2</v>
      </c>
    </row>
    <row r="191" spans="1:7" x14ac:dyDescent="0.3">
      <c r="A191" s="22" t="s">
        <v>611</v>
      </c>
      <c r="B191" s="39" t="s">
        <v>2322</v>
      </c>
      <c r="C191" s="96">
        <v>11.956472439999985</v>
      </c>
      <c r="D191" s="97">
        <v>797</v>
      </c>
      <c r="E191" s="36"/>
      <c r="F191" s="102">
        <f t="shared" ref="F191:F213" si="1">IF($C$214=0,"",IF(C191="[for completion]","",IF(C191="","",C191/$C$214)))</f>
        <v>1.8186679851389977E-2</v>
      </c>
      <c r="G191" s="102">
        <f t="shared" ref="G191:G213" si="2">IF($D$214=0,"",IF(D191="[for completion]","",IF(D191="","",D191/$D$214)))</f>
        <v>9.3621520028192171E-2</v>
      </c>
    </row>
    <row r="192" spans="1:7" x14ac:dyDescent="0.3">
      <c r="A192" s="22" t="s">
        <v>612</v>
      </c>
      <c r="B192" s="39" t="s">
        <v>2323</v>
      </c>
      <c r="C192" s="96">
        <v>21.817877440000007</v>
      </c>
      <c r="D192" s="97">
        <v>874</v>
      </c>
      <c r="E192" s="36"/>
      <c r="F192" s="102">
        <f t="shared" si="1"/>
        <v>3.3186607005481004E-2</v>
      </c>
      <c r="G192" s="102">
        <f t="shared" si="2"/>
        <v>0.10266651004346294</v>
      </c>
    </row>
    <row r="193" spans="1:7" x14ac:dyDescent="0.3">
      <c r="A193" s="22" t="s">
        <v>613</v>
      </c>
      <c r="B193" s="39" t="s">
        <v>2324</v>
      </c>
      <c r="C193" s="96">
        <v>28.908170969999986</v>
      </c>
      <c r="D193" s="97">
        <v>824</v>
      </c>
      <c r="E193" s="36"/>
      <c r="F193" s="102">
        <f t="shared" si="1"/>
        <v>4.3971468437611856E-2</v>
      </c>
      <c r="G193" s="102">
        <f t="shared" si="2"/>
        <v>9.6793139903676731E-2</v>
      </c>
    </row>
    <row r="194" spans="1:7" x14ac:dyDescent="0.3">
      <c r="A194" s="22" t="s">
        <v>614</v>
      </c>
      <c r="B194" s="39" t="s">
        <v>2325</v>
      </c>
      <c r="C194" s="96">
        <v>31.482908810000001</v>
      </c>
      <c r="D194" s="97">
        <v>700</v>
      </c>
      <c r="E194" s="36"/>
      <c r="F194" s="102">
        <f t="shared" si="1"/>
        <v>4.7887835328626047E-2</v>
      </c>
      <c r="G194" s="102">
        <f t="shared" si="2"/>
        <v>8.2227181957006928E-2</v>
      </c>
    </row>
    <row r="195" spans="1:7" x14ac:dyDescent="0.3">
      <c r="A195" s="22" t="s">
        <v>615</v>
      </c>
      <c r="B195" s="39" t="s">
        <v>2326</v>
      </c>
      <c r="C195" s="96">
        <v>31.901484499999988</v>
      </c>
      <c r="D195" s="97">
        <v>581</v>
      </c>
      <c r="E195" s="36"/>
      <c r="F195" s="102">
        <f t="shared" si="1"/>
        <v>4.8524519944912789E-2</v>
      </c>
      <c r="G195" s="102">
        <f t="shared" si="2"/>
        <v>6.8248561024315757E-2</v>
      </c>
    </row>
    <row r="196" spans="1:7" x14ac:dyDescent="0.3">
      <c r="A196" s="22" t="s">
        <v>616</v>
      </c>
      <c r="B196" s="39" t="s">
        <v>2327</v>
      </c>
      <c r="C196" s="96">
        <v>36.14058089000001</v>
      </c>
      <c r="D196" s="97">
        <v>557</v>
      </c>
      <c r="E196" s="36"/>
      <c r="F196" s="102">
        <f t="shared" si="1"/>
        <v>5.4972499421383984E-2</v>
      </c>
      <c r="G196" s="102">
        <f t="shared" si="2"/>
        <v>6.5429343357218367E-2</v>
      </c>
    </row>
    <row r="197" spans="1:7" x14ac:dyDescent="0.3">
      <c r="A197" s="22" t="s">
        <v>617</v>
      </c>
      <c r="B197" s="39" t="s">
        <v>2328</v>
      </c>
      <c r="C197" s="96">
        <v>34.554199709999992</v>
      </c>
      <c r="D197" s="97">
        <v>461</v>
      </c>
      <c r="E197" s="36"/>
      <c r="F197" s="102">
        <f t="shared" si="1"/>
        <v>5.2559496189225771E-2</v>
      </c>
      <c r="G197" s="102">
        <f t="shared" si="2"/>
        <v>5.4152472688828848E-2</v>
      </c>
    </row>
    <row r="198" spans="1:7" x14ac:dyDescent="0.3">
      <c r="A198" s="22" t="s">
        <v>618</v>
      </c>
      <c r="B198" s="39" t="s">
        <v>2329</v>
      </c>
      <c r="C198" s="96">
        <v>33.81396239</v>
      </c>
      <c r="D198" s="97">
        <v>398</v>
      </c>
      <c r="E198" s="36"/>
      <c r="F198" s="102">
        <f t="shared" si="1"/>
        <v>5.143354041753407E-2</v>
      </c>
      <c r="G198" s="102">
        <f t="shared" si="2"/>
        <v>4.6752026312698224E-2</v>
      </c>
    </row>
    <row r="199" spans="1:7" x14ac:dyDescent="0.3">
      <c r="A199" s="22" t="s">
        <v>619</v>
      </c>
      <c r="B199" s="39" t="s">
        <v>2330</v>
      </c>
      <c r="C199" s="96">
        <v>35.448817560000023</v>
      </c>
      <c r="D199" s="97">
        <v>374</v>
      </c>
      <c r="E199" s="39"/>
      <c r="F199" s="102">
        <f t="shared" si="1"/>
        <v>5.3920276177548937E-2</v>
      </c>
      <c r="G199" s="102">
        <f t="shared" si="2"/>
        <v>4.3932808645600847E-2</v>
      </c>
    </row>
    <row r="200" spans="1:7" x14ac:dyDescent="0.3">
      <c r="A200" s="22" t="s">
        <v>620</v>
      </c>
      <c r="B200" s="39" t="s">
        <v>2331</v>
      </c>
      <c r="C200" s="96">
        <v>28.475257360000008</v>
      </c>
      <c r="D200" s="97">
        <v>272</v>
      </c>
      <c r="E200" s="39"/>
      <c r="F200" s="102">
        <f t="shared" si="1"/>
        <v>4.3312974783410021E-2</v>
      </c>
      <c r="G200" s="102">
        <f t="shared" si="2"/>
        <v>3.1951133560436981E-2</v>
      </c>
    </row>
    <row r="201" spans="1:7" x14ac:dyDescent="0.3">
      <c r="A201" s="22" t="s">
        <v>621</v>
      </c>
      <c r="B201" s="39" t="s">
        <v>2332</v>
      </c>
      <c r="C201" s="96">
        <v>31.812759709999998</v>
      </c>
      <c r="D201" s="97">
        <v>277</v>
      </c>
      <c r="E201" s="39"/>
      <c r="F201" s="102">
        <f t="shared" si="1"/>
        <v>4.8389562970043404E-2</v>
      </c>
      <c r="G201" s="102">
        <f t="shared" si="2"/>
        <v>3.2538470574415598E-2</v>
      </c>
    </row>
    <row r="202" spans="1:7" x14ac:dyDescent="0.3">
      <c r="A202" s="22" t="s">
        <v>622</v>
      </c>
      <c r="B202" s="39" t="s">
        <v>2333</v>
      </c>
      <c r="C202" s="96">
        <v>28.489332050000019</v>
      </c>
      <c r="D202" s="97">
        <v>228</v>
      </c>
      <c r="E202" s="39"/>
      <c r="F202" s="102">
        <f t="shared" si="1"/>
        <v>4.3334383429005308E-2</v>
      </c>
      <c r="G202" s="102">
        <f t="shared" si="2"/>
        <v>2.6782567837425116E-2</v>
      </c>
    </row>
    <row r="203" spans="1:7" x14ac:dyDescent="0.3">
      <c r="A203" s="22" t="s">
        <v>623</v>
      </c>
      <c r="B203" s="39" t="s">
        <v>2334</v>
      </c>
      <c r="C203" s="96">
        <v>27.653911179999991</v>
      </c>
      <c r="D203" s="97">
        <v>205</v>
      </c>
      <c r="E203" s="39"/>
      <c r="F203" s="102">
        <f t="shared" si="1"/>
        <v>4.2063646430270572E-2</v>
      </c>
      <c r="G203" s="102">
        <f t="shared" si="2"/>
        <v>2.4080817573123459E-2</v>
      </c>
    </row>
    <row r="204" spans="1:7" x14ac:dyDescent="0.3">
      <c r="A204" s="22" t="s">
        <v>624</v>
      </c>
      <c r="B204" s="39" t="s">
        <v>2335</v>
      </c>
      <c r="C204" s="96">
        <v>26.191756429999995</v>
      </c>
      <c r="D204" s="97">
        <v>181</v>
      </c>
      <c r="E204" s="39"/>
      <c r="F204" s="102">
        <f t="shared" si="1"/>
        <v>3.9839600796001615E-2</v>
      </c>
      <c r="G204" s="102">
        <f t="shared" si="2"/>
        <v>2.1261599906026076E-2</v>
      </c>
    </row>
    <row r="205" spans="1:7" x14ac:dyDescent="0.3">
      <c r="A205" s="22" t="s">
        <v>625</v>
      </c>
      <c r="B205" s="39" t="s">
        <v>2336</v>
      </c>
      <c r="C205" s="96">
        <v>23.113968200000009</v>
      </c>
      <c r="D205" s="97">
        <v>149</v>
      </c>
      <c r="F205" s="102">
        <f t="shared" si="1"/>
        <v>3.5158057015402554E-2</v>
      </c>
      <c r="G205" s="102">
        <f t="shared" si="2"/>
        <v>1.7502643016562902E-2</v>
      </c>
    </row>
    <row r="206" spans="1:7" x14ac:dyDescent="0.3">
      <c r="A206" s="22" t="s">
        <v>626</v>
      </c>
      <c r="B206" s="39" t="s">
        <v>2337</v>
      </c>
      <c r="C206" s="96">
        <v>17.554651499999999</v>
      </c>
      <c r="D206" s="97">
        <v>106</v>
      </c>
      <c r="E206" s="87"/>
      <c r="F206" s="102">
        <f t="shared" si="1"/>
        <v>2.6701924696881849E-2</v>
      </c>
      <c r="G206" s="102">
        <f t="shared" si="2"/>
        <v>1.2451544696346763E-2</v>
      </c>
    </row>
    <row r="207" spans="1:7" x14ac:dyDescent="0.3">
      <c r="A207" s="22" t="s">
        <v>627</v>
      </c>
      <c r="B207" s="39" t="s">
        <v>2338</v>
      </c>
      <c r="C207" s="96">
        <v>18.853361160000002</v>
      </c>
      <c r="D207" s="97">
        <v>108</v>
      </c>
      <c r="E207" s="87"/>
      <c r="F207" s="102">
        <f t="shared" si="1"/>
        <v>2.8677358247609593E-2</v>
      </c>
      <c r="G207" s="102">
        <f t="shared" si="2"/>
        <v>1.2686479501938212E-2</v>
      </c>
    </row>
    <row r="208" spans="1:7" x14ac:dyDescent="0.3">
      <c r="A208" s="22" t="s">
        <v>628</v>
      </c>
      <c r="B208" s="39" t="s">
        <v>2339</v>
      </c>
      <c r="C208" s="96">
        <v>15.685082440000002</v>
      </c>
      <c r="D208" s="97">
        <v>85</v>
      </c>
      <c r="E208" s="87"/>
      <c r="F208" s="102">
        <f t="shared" si="1"/>
        <v>2.3858171731706772E-2</v>
      </c>
      <c r="G208" s="102">
        <f t="shared" si="2"/>
        <v>9.9847292376365557E-3</v>
      </c>
    </row>
    <row r="209" spans="1:7" x14ac:dyDescent="0.3">
      <c r="A209" s="22" t="s">
        <v>629</v>
      </c>
      <c r="B209" s="39" t="s">
        <v>2340</v>
      </c>
      <c r="C209" s="96">
        <v>18.891070030000002</v>
      </c>
      <c r="D209" s="97">
        <v>97</v>
      </c>
      <c r="E209" s="87"/>
      <c r="F209" s="102">
        <f t="shared" si="1"/>
        <v>2.873471623088511E-2</v>
      </c>
      <c r="G209" s="102">
        <f t="shared" si="2"/>
        <v>1.1394338071185246E-2</v>
      </c>
    </row>
    <row r="210" spans="1:7" x14ac:dyDescent="0.3">
      <c r="A210" s="22" t="s">
        <v>630</v>
      </c>
      <c r="B210" s="39" t="s">
        <v>2341</v>
      </c>
      <c r="C210" s="96">
        <v>12.318616359999996</v>
      </c>
      <c r="D210" s="97">
        <v>60</v>
      </c>
      <c r="E210" s="87"/>
      <c r="F210" s="102">
        <f t="shared" si="1"/>
        <v>1.8737527567237476E-2</v>
      </c>
      <c r="G210" s="102">
        <f t="shared" si="2"/>
        <v>7.0480441677434509E-3</v>
      </c>
    </row>
    <row r="211" spans="1:7" x14ac:dyDescent="0.3">
      <c r="A211" s="22" t="s">
        <v>631</v>
      </c>
      <c r="B211" s="39" t="s">
        <v>2342</v>
      </c>
      <c r="C211" s="96">
        <v>10.940671899999998</v>
      </c>
      <c r="D211" s="97">
        <v>51</v>
      </c>
      <c r="E211" s="87"/>
      <c r="F211" s="102">
        <f t="shared" si="1"/>
        <v>1.6641572019079457E-2</v>
      </c>
      <c r="G211" s="102">
        <f t="shared" si="2"/>
        <v>5.9908375425819331E-3</v>
      </c>
    </row>
    <row r="212" spans="1:7" x14ac:dyDescent="0.3">
      <c r="A212" s="22" t="s">
        <v>632</v>
      </c>
      <c r="B212" s="39" t="s">
        <v>2343</v>
      </c>
      <c r="C212" s="96">
        <v>127.72501631999999</v>
      </c>
      <c r="D212" s="97">
        <v>413</v>
      </c>
      <c r="E212" s="87"/>
      <c r="F212" s="102">
        <f t="shared" si="1"/>
        <v>0.19427920672105883</v>
      </c>
      <c r="G212" s="102">
        <f t="shared" si="2"/>
        <v>4.8514037354634089E-2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657.43019273999994</v>
      </c>
      <c r="D214" s="46">
        <f>SUM(D190:D213)</f>
        <v>8513</v>
      </c>
      <c r="E214" s="87"/>
      <c r="F214" s="111">
        <f>SUM(F190:F213)</f>
        <v>1</v>
      </c>
      <c r="G214" s="111">
        <f>SUM(G190:G213)</f>
        <v>1</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0.61570816833697195</v>
      </c>
      <c r="F216" s="110"/>
      <c r="G216" s="110"/>
    </row>
    <row r="217" spans="1:7" x14ac:dyDescent="0.3">
      <c r="F217" s="110"/>
      <c r="G217" s="110"/>
    </row>
    <row r="218" spans="1:7" x14ac:dyDescent="0.3">
      <c r="B218" s="39" t="s">
        <v>638</v>
      </c>
      <c r="F218" s="110"/>
      <c r="G218" s="110"/>
    </row>
    <row r="219" spans="1:7" x14ac:dyDescent="0.3">
      <c r="A219" s="22" t="s">
        <v>639</v>
      </c>
      <c r="B219" s="22" t="s">
        <v>640</v>
      </c>
      <c r="C219" s="96">
        <v>123.3142129400002</v>
      </c>
      <c r="D219" s="97">
        <v>3517</v>
      </c>
      <c r="F219" s="102">
        <f t="shared" ref="F219:F233" si="3">IF($C$227=0,"",IF(C219="[for completion]","",C219/$C$227))</f>
        <v>0.18757004819942669</v>
      </c>
      <c r="G219" s="102">
        <f t="shared" ref="G219:G233" si="4">IF($D$227=0,"",IF(D219="[for completion]","",D219/$D$227))</f>
        <v>0.41313285563256197</v>
      </c>
    </row>
    <row r="220" spans="1:7" x14ac:dyDescent="0.3">
      <c r="A220" s="22" t="s">
        <v>641</v>
      </c>
      <c r="B220" s="22" t="s">
        <v>642</v>
      </c>
      <c r="C220" s="96">
        <v>70.531443719999984</v>
      </c>
      <c r="D220" s="97">
        <v>1068</v>
      </c>
      <c r="F220" s="102">
        <f t="shared" si="3"/>
        <v>0.10728354812249045</v>
      </c>
      <c r="G220" s="102">
        <f t="shared" si="4"/>
        <v>0.12545518618583343</v>
      </c>
    </row>
    <row r="221" spans="1:7" x14ac:dyDescent="0.3">
      <c r="A221" s="22" t="s">
        <v>643</v>
      </c>
      <c r="B221" s="22" t="s">
        <v>644</v>
      </c>
      <c r="C221" s="96">
        <v>77.409206969999971</v>
      </c>
      <c r="D221" s="97">
        <v>831</v>
      </c>
      <c r="F221" s="102">
        <f t="shared" si="3"/>
        <v>0.11774513526276954</v>
      </c>
      <c r="G221" s="102">
        <f t="shared" si="4"/>
        <v>9.7615411723246795E-2</v>
      </c>
    </row>
    <row r="222" spans="1:7" x14ac:dyDescent="0.3">
      <c r="A222" s="22" t="s">
        <v>645</v>
      </c>
      <c r="B222" s="22" t="s">
        <v>646</v>
      </c>
      <c r="C222" s="96">
        <v>113.86575420000008</v>
      </c>
      <c r="D222" s="97">
        <v>1007</v>
      </c>
      <c r="F222" s="102">
        <f t="shared" si="3"/>
        <v>0.17319824288178318</v>
      </c>
      <c r="G222" s="102">
        <f t="shared" si="4"/>
        <v>0.11828967461529426</v>
      </c>
    </row>
    <row r="223" spans="1:7" x14ac:dyDescent="0.3">
      <c r="A223" s="22" t="s">
        <v>647</v>
      </c>
      <c r="B223" s="22" t="s">
        <v>648</v>
      </c>
      <c r="C223" s="96">
        <v>130.30180184999995</v>
      </c>
      <c r="D223" s="97">
        <v>996</v>
      </c>
      <c r="F223" s="102">
        <f t="shared" si="3"/>
        <v>0.19819868830017603</v>
      </c>
      <c r="G223" s="102">
        <f t="shared" si="4"/>
        <v>0.11699753318454129</v>
      </c>
    </row>
    <row r="224" spans="1:7" x14ac:dyDescent="0.3">
      <c r="A224" s="22" t="s">
        <v>649</v>
      </c>
      <c r="B224" s="22" t="s">
        <v>650</v>
      </c>
      <c r="C224" s="96">
        <v>132.88957394999994</v>
      </c>
      <c r="D224" s="97">
        <v>1018</v>
      </c>
      <c r="F224" s="102">
        <f t="shared" si="3"/>
        <v>0.20213488126572091</v>
      </c>
      <c r="G224" s="102">
        <f t="shared" si="4"/>
        <v>0.11958181604604722</v>
      </c>
    </row>
    <row r="225" spans="1:7" x14ac:dyDescent="0.3">
      <c r="A225" s="22" t="s">
        <v>651</v>
      </c>
      <c r="B225" s="22" t="s">
        <v>652</v>
      </c>
      <c r="C225" s="96">
        <v>4.5053995899999997</v>
      </c>
      <c r="D225" s="97">
        <v>34</v>
      </c>
      <c r="F225" s="102">
        <f t="shared" si="3"/>
        <v>6.8530463610480853E-3</v>
      </c>
      <c r="G225" s="102">
        <f t="shared" si="4"/>
        <v>3.9938916950546226E-3</v>
      </c>
    </row>
    <row r="226" spans="1:7" x14ac:dyDescent="0.3">
      <c r="A226" s="22" t="s">
        <v>653</v>
      </c>
      <c r="B226" s="22" t="s">
        <v>654</v>
      </c>
      <c r="C226" s="96">
        <v>4.6127995200000012</v>
      </c>
      <c r="D226" s="97">
        <v>42</v>
      </c>
      <c r="F226" s="102">
        <f t="shared" si="3"/>
        <v>7.0164096065850542E-3</v>
      </c>
      <c r="G226" s="102">
        <f t="shared" si="4"/>
        <v>4.9336309174204162E-3</v>
      </c>
    </row>
    <row r="227" spans="1:7" x14ac:dyDescent="0.3">
      <c r="A227" s="22" t="s">
        <v>655</v>
      </c>
      <c r="B227" s="48" t="s">
        <v>93</v>
      </c>
      <c r="C227" s="96">
        <f>SUM(C219:C226)</f>
        <v>657.43019274000017</v>
      </c>
      <c r="D227" s="97">
        <f>SUM(D219:D226)</f>
        <v>8513</v>
      </c>
      <c r="F227" s="93">
        <f>SUM(F219:F226)</f>
        <v>0.99999999999999989</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0.53449696023328963</v>
      </c>
      <c r="F238" s="110"/>
      <c r="G238" s="110"/>
    </row>
    <row r="239" spans="1:7" x14ac:dyDescent="0.3">
      <c r="F239" s="110"/>
      <c r="G239" s="110"/>
    </row>
    <row r="240" spans="1:7" x14ac:dyDescent="0.3">
      <c r="B240" s="39" t="s">
        <v>638</v>
      </c>
      <c r="F240" s="110"/>
      <c r="G240" s="110"/>
    </row>
    <row r="241" spans="1:7" x14ac:dyDescent="0.3">
      <c r="A241" s="22" t="s">
        <v>673</v>
      </c>
      <c r="B241" s="22" t="s">
        <v>640</v>
      </c>
      <c r="C241" s="96">
        <v>195.39009275999967</v>
      </c>
      <c r="D241" s="97">
        <v>4709</v>
      </c>
      <c r="F241" s="102">
        <f>IF($C$249=0,"",IF(C241="[Mark as ND1 if not relevant]","",C241/$C$249))</f>
        <v>0.29720279798173566</v>
      </c>
      <c r="G241" s="102">
        <f>IF($D$249=0,"",IF(D241="[Mark as ND1 if not relevant]","",D241/$D$249))</f>
        <v>0.55315399976506519</v>
      </c>
    </row>
    <row r="242" spans="1:7" x14ac:dyDescent="0.3">
      <c r="A242" s="22" t="s">
        <v>674</v>
      </c>
      <c r="B242" s="22" t="s">
        <v>642</v>
      </c>
      <c r="C242" s="96">
        <v>79.565835370000087</v>
      </c>
      <c r="D242" s="97">
        <v>842</v>
      </c>
      <c r="F242" s="102">
        <f t="shared" ref="F242:F248" si="5">IF($C$249=0,"",IF(C242="[Mark as ND1 if not relevant]","",C242/$C$249))</f>
        <v>0.12102552673826886</v>
      </c>
      <c r="G242" s="102">
        <f t="shared" ref="G242:G248" si="6">IF($D$249=0,"",IF(D242="[Mark as ND1 if not relevant]","",D242/$D$249))</f>
        <v>9.8907553153999767E-2</v>
      </c>
    </row>
    <row r="243" spans="1:7" x14ac:dyDescent="0.3">
      <c r="A243" s="22" t="s">
        <v>675</v>
      </c>
      <c r="B243" s="22" t="s">
        <v>644</v>
      </c>
      <c r="C243" s="96">
        <v>98.028016539999882</v>
      </c>
      <c r="D243" s="97">
        <v>863</v>
      </c>
      <c r="F243" s="102">
        <f t="shared" si="5"/>
        <v>0.14910787125769864</v>
      </c>
      <c r="G243" s="102">
        <f t="shared" si="6"/>
        <v>0.10137436861270997</v>
      </c>
    </row>
    <row r="244" spans="1:7" x14ac:dyDescent="0.3">
      <c r="A244" s="22" t="s">
        <v>676</v>
      </c>
      <c r="B244" s="22" t="s">
        <v>646</v>
      </c>
      <c r="C244" s="96">
        <v>106.6193493199999</v>
      </c>
      <c r="D244" s="97">
        <v>872</v>
      </c>
      <c r="F244" s="102">
        <f t="shared" si="5"/>
        <v>0.16217592452764895</v>
      </c>
      <c r="G244" s="102">
        <f t="shared" si="6"/>
        <v>0.1024315752378715</v>
      </c>
    </row>
    <row r="245" spans="1:7" x14ac:dyDescent="0.3">
      <c r="A245" s="22" t="s">
        <v>677</v>
      </c>
      <c r="B245" s="22" t="s">
        <v>648</v>
      </c>
      <c r="C245" s="96">
        <v>92.93461125000006</v>
      </c>
      <c r="D245" s="97">
        <v>669</v>
      </c>
      <c r="F245" s="102">
        <f t="shared" si="5"/>
        <v>0.14136042469037288</v>
      </c>
      <c r="G245" s="102">
        <f t="shared" si="6"/>
        <v>7.8585692470339474E-2</v>
      </c>
    </row>
    <row r="246" spans="1:7" x14ac:dyDescent="0.3">
      <c r="A246" s="22" t="s">
        <v>678</v>
      </c>
      <c r="B246" s="22" t="s">
        <v>650</v>
      </c>
      <c r="C246" s="96">
        <v>76.485357270000037</v>
      </c>
      <c r="D246" s="97">
        <v>502</v>
      </c>
      <c r="F246" s="102">
        <f t="shared" si="5"/>
        <v>0.11633989146623883</v>
      </c>
      <c r="G246" s="102">
        <f t="shared" si="6"/>
        <v>5.8968636203453544E-2</v>
      </c>
    </row>
    <row r="247" spans="1:7" x14ac:dyDescent="0.3">
      <c r="A247" s="22" t="s">
        <v>679</v>
      </c>
      <c r="B247" s="22" t="s">
        <v>652</v>
      </c>
      <c r="C247" s="96">
        <v>8.4069302300000022</v>
      </c>
      <c r="D247" s="97">
        <v>56</v>
      </c>
      <c r="F247" s="102">
        <f t="shared" si="5"/>
        <v>1.2787563338036061E-2</v>
      </c>
      <c r="G247" s="102">
        <f t="shared" si="6"/>
        <v>6.5781745565605546E-3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657.43019273999971</v>
      </c>
      <c r="D249" s="97">
        <f>SUM(D241:D248)</f>
        <v>8513</v>
      </c>
      <c r="F249" s="93">
        <f>SUM(F241:F248)</f>
        <v>0.99999999999999989</v>
      </c>
      <c r="G249" s="93">
        <f>SUM(G241:G248)</f>
        <v>0.99999999999999989</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0.97165183028432889</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2.8348169715671112E-2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codeName="Sheet6">
    <tabColor rgb="FF243386"/>
  </sheetPr>
  <dimension ref="A1:F46"/>
  <sheetViews>
    <sheetView topLeftCell="A22" zoomScale="80" zoomScaleNormal="80" workbookViewId="0">
      <selection activeCell="B34" sqref="B34"/>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D30" s="182"/>
      <c r="F30" s="182"/>
    </row>
    <row r="31" spans="1:6" x14ac:dyDescent="0.3">
      <c r="D31" s="182"/>
      <c r="F31" s="182"/>
    </row>
    <row r="32" spans="1:6" x14ac:dyDescent="0.3">
      <c r="A32" s="183" t="s">
        <v>2399</v>
      </c>
      <c r="B32" s="185" t="s">
        <v>2400</v>
      </c>
      <c r="C32" s="189"/>
      <c r="D32" s="182"/>
      <c r="F32" s="182"/>
    </row>
    <row r="33" spans="1:6" x14ac:dyDescent="0.3">
      <c r="A33" s="1" t="s">
        <v>2401</v>
      </c>
      <c r="B33" s="190">
        <v>20</v>
      </c>
      <c r="C33" s="182"/>
      <c r="D33" s="182"/>
      <c r="F33" s="182"/>
    </row>
    <row r="34" spans="1:6" x14ac:dyDescent="0.3">
      <c r="A34" s="1" t="s">
        <v>2402</v>
      </c>
      <c r="B34" s="190">
        <v>5.72</v>
      </c>
      <c r="C34" s="182"/>
      <c r="D34" s="182"/>
      <c r="F34" s="182"/>
    </row>
    <row r="35" spans="1:6" x14ac:dyDescent="0.3">
      <c r="A35" s="1" t="s">
        <v>2403</v>
      </c>
      <c r="B35" s="190">
        <v>0</v>
      </c>
      <c r="C35" s="182"/>
    </row>
    <row r="36" spans="1:6" x14ac:dyDescent="0.3">
      <c r="A36" s="1" t="s">
        <v>2404</v>
      </c>
      <c r="B36" s="190">
        <v>24.606067400000018</v>
      </c>
      <c r="C36" s="182"/>
    </row>
    <row r="37" spans="1:6" x14ac:dyDescent="0.3">
      <c r="A37" s="1" t="s">
        <v>2405</v>
      </c>
      <c r="B37" s="190">
        <v>0</v>
      </c>
    </row>
    <row r="38" spans="1:6" x14ac:dyDescent="0.3">
      <c r="A38" s="1" t="s">
        <v>2406</v>
      </c>
      <c r="B38" s="191" t="str">
        <f>IF(B37=0,"N/R",B33/B37)</f>
        <v>N/R</v>
      </c>
      <c r="C38" s="192"/>
    </row>
    <row r="39" spans="1:6" x14ac:dyDescent="0.3">
      <c r="A39" s="1" t="s">
        <v>2407</v>
      </c>
      <c r="B39" s="193">
        <v>3.0491000000000001E-2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500</v>
      </c>
      <c r="C42" s="194">
        <v>25.225645750000002</v>
      </c>
      <c r="D42" s="194">
        <v>130.70474579</v>
      </c>
      <c r="E42" s="194">
        <v>21.4998012</v>
      </c>
      <c r="F42" s="194">
        <v>677.43019274000005</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4.7999922141006266</v>
      </c>
      <c r="H75" s="20"/>
    </row>
    <row r="76" spans="1:14" x14ac:dyDescent="0.3">
      <c r="A76" s="22" t="s">
        <v>1030</v>
      </c>
      <c r="B76" s="22" t="s">
        <v>2305</v>
      </c>
      <c r="C76" s="100">
        <v>21.084311161952396</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1.0028586232892232E-2</v>
      </c>
      <c r="D82" s="22" t="s">
        <v>772</v>
      </c>
      <c r="E82" s="22" t="s">
        <v>772</v>
      </c>
      <c r="F82" s="22" t="s">
        <v>772</v>
      </c>
      <c r="G82" s="198">
        <v>1.0028586232892232E-2</v>
      </c>
      <c r="H82" s="20"/>
    </row>
    <row r="83" spans="1:8" x14ac:dyDescent="0.3">
      <c r="A83" s="22" t="s">
        <v>1037</v>
      </c>
      <c r="B83" s="22" t="s">
        <v>1051</v>
      </c>
      <c r="C83" s="198">
        <v>9.3940942600464193E-4</v>
      </c>
      <c r="D83" s="22" t="s">
        <v>772</v>
      </c>
      <c r="E83" s="22" t="s">
        <v>772</v>
      </c>
      <c r="F83" s="22" t="s">
        <v>772</v>
      </c>
      <c r="G83" s="198">
        <v>9.3940942600464193E-4</v>
      </c>
      <c r="H83" s="20"/>
    </row>
    <row r="84" spans="1:8" x14ac:dyDescent="0.3">
      <c r="A84" s="22" t="s">
        <v>1038</v>
      </c>
      <c r="B84" s="22" t="s">
        <v>1049</v>
      </c>
      <c r="C84" s="198">
        <v>2.7437837810308734E-4</v>
      </c>
      <c r="D84" s="22" t="s">
        <v>772</v>
      </c>
      <c r="E84" s="22" t="s">
        <v>772</v>
      </c>
      <c r="F84" s="22" t="s">
        <v>772</v>
      </c>
      <c r="G84" s="198">
        <v>2.7437837810308734E-4</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8">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2024-10-17T13:03:21Z</dcterms:modified>
</cp:coreProperties>
</file>