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6.xml" ContentType="application/vnd.ms-office.chartstyle+xml"/>
  <Override PartName="/xl/charts/style5.xml" ContentType="application/vnd.ms-office.chartstyle+xml"/>
  <Override PartName="/xl/charts/colors5.xml" ContentType="application/vnd.ms-office.chartcolorstyle+xml"/>
  <Override PartName="/xl/charts/colors6.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bookViews>
    <workbookView xWindow="31050" yWindow="2355" windowWidth="21600" windowHeight="11325" activeTab="0"/>
  </bookViews>
  <sheets>
    <sheet name="Juhend" sheetId="11" r:id="rId1"/>
    <sheet name="TEE KOOPIA" sheetId="5" r:id="rId2"/>
    <sheet name="Näidiskuu" sheetId="10" r:id="rId3"/>
    <sheet name="Graafikud" sheetId="8" r:id="rId4"/>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<sst xmlns="http://schemas.openxmlformats.org/spreadsheetml/2006/main" count="183" uniqueCount="102">
  <si>
    <t>JUHEND EELARVEPÕHJA KASUTAJALE</t>
  </si>
  <si>
    <r>
      <t xml:space="preserve">Tee koopia eelarve lehest paremklõpsates lehe all </t>
    </r>
    <r>
      <rPr>
        <b/>
        <sz val="11"/>
        <color theme="1"/>
        <rFont val="Arial"/>
        <family val="2"/>
      </rPr>
      <t>„TEE KOOPIA“</t>
    </r>
    <r>
      <rPr>
        <sz val="11"/>
        <color theme="1"/>
        <rFont val="Arial"/>
        <family val="2"/>
      </rPr>
      <t xml:space="preserve"> ning valides</t>
    </r>
    <r>
      <rPr>
        <b/>
        <sz val="11"/>
        <color theme="1"/>
        <rFont val="Arial"/>
        <family val="2"/>
      </rPr>
      <t xml:space="preserve"> „Move or Copy“</t>
    </r>
    <r>
      <rPr>
        <sz val="11"/>
        <color theme="1"/>
        <rFont val="Arial"/>
        <family val="2"/>
      </rPr>
      <t>; siis linnuke</t>
    </r>
    <r>
      <rPr>
        <b/>
        <sz val="11"/>
        <color theme="1"/>
        <rFont val="Arial"/>
        <family val="2"/>
      </rPr>
      <t xml:space="preserve"> „Create a copy“</t>
    </r>
    <r>
      <rPr>
        <sz val="11"/>
        <color theme="1"/>
        <rFont val="Arial"/>
        <family val="2"/>
      </rPr>
      <t xml:space="preserve"> juurde ning </t>
    </r>
    <r>
      <rPr>
        <b/>
        <sz val="11"/>
        <color theme="1"/>
        <rFont val="Arial"/>
        <family val="2"/>
      </rPr>
      <t>„OK“</t>
    </r>
    <r>
      <rPr>
        <sz val="11"/>
        <color theme="1"/>
        <rFont val="Arial"/>
        <family val="2"/>
      </rPr>
      <t>. Nüüd saad tekkinud koopia nime samamoodi paremklõpsu kaudu muuta ning asuda lehte täitma.</t>
    </r>
  </si>
  <si>
    <t>Muuda ära sissetulekute all nii nimetused kui ka summad. Vasakule saad panna ka oletatava sissetuleku, kui see pole veel laekunud.</t>
  </si>
  <si>
    <t xml:space="preserve">Muuda ära väljaminekute kategooriad. Kulutuste tabelis ning graafikul muutuvad need automaatselt ise. Lisa igale kategooriale eesmärk, kui palju tahad sellele maksimaalselt kuus kulutada. </t>
  </si>
  <si>
    <r>
      <t xml:space="preserve">Väljaminekute oranži tulpa ära ise puutu – see arvutub automaatselt. Ka </t>
    </r>
    <r>
      <rPr>
        <b/>
        <i/>
        <sz val="10.5"/>
        <color theme="1"/>
        <rFont val="Arial"/>
        <family val="2"/>
      </rPr>
      <t>„KOKKU“</t>
    </r>
    <r>
      <rPr>
        <i/>
        <sz val="10.5"/>
        <color theme="1"/>
        <rFont val="Arial"/>
        <family val="2"/>
      </rPr>
      <t xml:space="preserve"> ja </t>
    </r>
    <r>
      <rPr>
        <b/>
        <i/>
        <sz val="10.5"/>
        <color theme="1"/>
        <rFont val="Arial"/>
        <family val="2"/>
      </rPr>
      <t>„BILANSS“</t>
    </r>
    <r>
      <rPr>
        <i/>
        <sz val="10.5"/>
        <color theme="1"/>
        <rFont val="Arial"/>
        <family val="2"/>
      </rPr>
      <t xml:space="preserve"> arvutuvad automaatselt. Kui ületad oma eesmärki ja raha jääb alles rohkem, värvub see kast roheliseks. Kui aga kulutad rohkem, kui oled prognoosinud, punaseks. </t>
    </r>
  </si>
  <si>
    <r>
      <t xml:space="preserve">Järgmiseks liigu säästude tabeli juurde. Pane paika %, kuidas soovid kulutustest alles jäänud summat paigutada, soovi korral lisa ka selgitus. Võid muuta ka </t>
    </r>
    <r>
      <rPr>
        <b/>
        <sz val="11"/>
        <color theme="1"/>
        <rFont val="Arial"/>
        <family val="2"/>
      </rPr>
      <t>„Kuhu?“</t>
    </r>
    <r>
      <rPr>
        <sz val="11"/>
        <color theme="1"/>
        <rFont val="Arial"/>
        <family val="2"/>
      </rPr>
      <t xml:space="preserve"> all olevaid kategooriaid.</t>
    </r>
  </si>
  <si>
    <r>
      <t>Summad eurodes arvutuvad ise automaatselt sissetulekute-väljaminekute tabeli järgi. Protsentide järgi muutub ka alumine graafik. Kui ilmneb teade</t>
    </r>
    <r>
      <rPr>
        <b/>
        <i/>
        <sz val="10.5"/>
        <color theme="1"/>
        <rFont val="Arial"/>
        <family val="2"/>
      </rPr>
      <t xml:space="preserve"> „KOOD KATKI,“</t>
    </r>
    <r>
      <rPr>
        <i/>
        <sz val="10.5"/>
        <color theme="1"/>
        <rFont val="Arial"/>
        <family val="2"/>
      </rPr>
      <t xml:space="preserve"> siis järelikult ei võrdu % kogusumma 100 %-ga; ehk oled oma allesjäänud rahast kas vähem või rohkem jaganud kategooriate vahel ära. </t>
    </r>
  </si>
  <si>
    <t xml:space="preserve">Järgmiseks vaata üle investeerimise tabel, kui oled otsustanud sinna raha paigutada. Lihtsuse mõttes saad iga kuu valida kolm erinevat varaklassi, fondi või aktsiat, kuhu raha panna. Taaskord muuda vaid protsente, summad eurodes arvutuvad ise. Saad lisaks ka märkida, palju oled juba samasse varaklassi, fondi või aktsiasse investeerinud. </t>
  </si>
  <si>
    <t xml:space="preserve">Viimane, aga kõige olulisem. Täitsa lehe paremal on iga päeva jaoks rida, kuhu saad kategooriati oma kulutusi märkida. See võib alguses küll tüütuna tunduda, aga kui vähegi mäletad, mida oled ostnud, siis võid täita seda ka ainult korra nädalas. Lisaks saad teha märkmeid, näiteks suuremate ostude puhul kirjutada, mida oled ostnud, et hiljem unustades ei tekiks segadust. </t>
  </si>
  <si>
    <r>
      <rPr>
        <b/>
        <i/>
        <sz val="11"/>
        <color theme="1"/>
        <rFont val="Arial"/>
        <family val="2"/>
      </rPr>
      <t>„KOKKU“</t>
    </r>
    <r>
      <rPr>
        <i/>
        <sz val="11"/>
        <color theme="1"/>
        <rFont val="Arial"/>
        <family val="2"/>
      </rPr>
      <t xml:space="preserve"> arvutub jälle ise, samamoodi ka iga kategooria osakaal % sinu kulutustest. Lõpuks kajastuvad kõik kategooriad tabelist vasakul asuval graafikul. See graafik on „peidus“, kuniks hakkad kulutusi sisestama. </t>
    </r>
  </si>
  <si>
    <t xml:space="preserve">PS! Failis on eraldi leht „Näidiskuu,“ kust näed, milline leht võiks kuu lõpuks välja näha. Arvud on suvalised ega anna infot selle kohta, kui palju peaksid säästma, investeerima või kulutama. </t>
  </si>
  <si>
    <t>Graafikute lehekülg</t>
  </si>
  <si>
    <r>
      <t xml:space="preserve">Neile, kellele meeldib graafikuid vaadata ning aasta lõikes rohkem oma sääste ning investeeringuid analüüsida, on viimane, </t>
    </r>
    <r>
      <rPr>
        <b/>
        <sz val="11"/>
        <color theme="1"/>
        <rFont val="Arial"/>
        <family val="2"/>
      </rPr>
      <t xml:space="preserve">„Graafikud“ </t>
    </r>
    <r>
      <rPr>
        <sz val="11"/>
        <color theme="1"/>
        <rFont val="Arial"/>
        <family val="2"/>
      </rPr>
      <t>lehekülg. Sinna tuleks sisestada iga kuu investeeritud summa (nt. säästude tabeli alusel) ja investeeringute väärtus portfellis (seda peaksid oma väärtpaberikontolt nägema).</t>
    </r>
    <r>
      <rPr>
        <b/>
        <sz val="11"/>
        <color theme="1"/>
        <rFont val="Arial"/>
        <family val="2"/>
      </rPr>
      <t xml:space="preserve"> „Investeeringud kokku</t>
    </r>
    <r>
      <rPr>
        <sz val="11"/>
        <color theme="1"/>
        <rFont val="Arial"/>
        <family val="2"/>
      </rPr>
      <t>“ arvutub ise ning aasta lõpus saad (või miks ka mitte varem) vaadata alumiselt graafikult, kas ja kuidas sinu investeeringute väärtus on kasvanud, palju sa ise oled investeerinud kokku ning iga kuu lõikes. Lisaks on näha tabeli alt portfelli aastane kasv.</t>
    </r>
  </si>
  <si>
    <r>
      <t>Lisaks saad ka teha aastase kokkuvõtte puhvrikontole. Selleks muuda samamoodi iga kuu juures</t>
    </r>
    <r>
      <rPr>
        <b/>
        <sz val="11"/>
        <color theme="1"/>
        <rFont val="Arial"/>
        <family val="2"/>
      </rPr>
      <t xml:space="preserve"> „puhvrikontole kantud“</t>
    </r>
    <r>
      <rPr>
        <sz val="11"/>
        <color theme="1"/>
        <rFont val="Arial"/>
        <family val="2"/>
      </rPr>
      <t xml:space="preserve"> summat ning välja kandes</t>
    </r>
    <r>
      <rPr>
        <b/>
        <sz val="11"/>
        <color theme="1"/>
        <rFont val="Arial"/>
        <family val="2"/>
      </rPr>
      <t xml:space="preserve"> „väljamaksed“</t>
    </r>
    <r>
      <rPr>
        <sz val="11"/>
        <color theme="1"/>
        <rFont val="Arial"/>
        <family val="2"/>
      </rPr>
      <t xml:space="preserve"> veergu.  Kogupuhver arvutub ise ning näed ka puhvrikonto kasvu. </t>
    </r>
  </si>
  <si>
    <t>Säästmise alla saad iga kuu sisestada selle summa, mis peale kulusid alles jäi. Selle põhjalt arvutub keskmise jaotuse tabel ning joonistub ka graafik. Sisuliselt on see sama graafik, mis kuueelarve lehel, kuid perioodiks on ühe kuu asemel 12 kuud.</t>
  </si>
  <si>
    <t>Eelarve (kuu, aasta)</t>
  </si>
  <si>
    <t>KULUTUSTE TABEL</t>
  </si>
  <si>
    <t>OLETUS</t>
  </si>
  <si>
    <t>SISSETULEKUD</t>
  </si>
  <si>
    <t>VÄLJAMINEKUD</t>
  </si>
  <si>
    <t>EESMÄRK</t>
  </si>
  <si>
    <t>SÄÄSTUD</t>
  </si>
  <si>
    <t>INVESTEERIMINE</t>
  </si>
  <si>
    <t>Kuupäev</t>
  </si>
  <si>
    <t>MÄRKMED</t>
  </si>
  <si>
    <t>Algseis</t>
  </si>
  <si>
    <t>Toit</t>
  </si>
  <si>
    <t>Kuus allesjääv summa:</t>
  </si>
  <si>
    <t>Kuus investeeritav summa:</t>
  </si>
  <si>
    <t>Palgatulu</t>
  </si>
  <si>
    <t>Transport/kütus</t>
  </si>
  <si>
    <t>Kuhu?</t>
  </si>
  <si>
    <t>Palju? (%)</t>
  </si>
  <si>
    <t>Palju (€)</t>
  </si>
  <si>
    <t>Selgitus</t>
  </si>
  <si>
    <t>Palju (eur)</t>
  </si>
  <si>
    <t>Hetkel investeeritud</t>
  </si>
  <si>
    <t>Dividendid</t>
  </si>
  <si>
    <t>Ilu ja tervis</t>
  </si>
  <si>
    <t>Investeerimine</t>
  </si>
  <si>
    <t>Varaklass/fond/aktsia 1</t>
  </si>
  <si>
    <t>Lisatöö</t>
  </si>
  <si>
    <t>Hobid</t>
  </si>
  <si>
    <t>Puhver</t>
  </si>
  <si>
    <t>Varaklass/fond/aktsia 2</t>
  </si>
  <si>
    <t>Üür</t>
  </si>
  <si>
    <t>Lõbu</t>
  </si>
  <si>
    <t>Varaklass/fond/aktsia 3</t>
  </si>
  <si>
    <t>x</t>
  </si>
  <si>
    <t>KONTROLL</t>
  </si>
  <si>
    <t>y</t>
  </si>
  <si>
    <t>* Oranže tekste ära muuda. Pane paika vaid protsentuaalselt, mille alusel säästud jaotada.</t>
  </si>
  <si>
    <t>z</t>
  </si>
  <si>
    <t>KOKKU</t>
  </si>
  <si>
    <t>BILANSS</t>
  </si>
  <si>
    <t>*sissetulekute väärtuseid muuda ise,  väljaminekud tulevad teisest tabelist (või pane ise otse siia)</t>
  </si>
  <si>
    <t>KOKKU %</t>
  </si>
  <si>
    <t>*NIPP: et muuta kõiki kuupäevi korraga, muuda esimene, ning tiri paremas alanurgas olevat plussikest viimase reani</t>
  </si>
  <si>
    <t>Kuus säästetav summa:</t>
  </si>
  <si>
    <t>Kuus invest. summa:</t>
  </si>
  <si>
    <t>Subscriptionid</t>
  </si>
  <si>
    <t>Väljas söömine</t>
  </si>
  <si>
    <t>Meelelahutus</t>
  </si>
  <si>
    <t>Üle ootuste</t>
  </si>
  <si>
    <t>Alla ootuste</t>
  </si>
  <si>
    <t>Apteek</t>
  </si>
  <si>
    <t>Teater</t>
  </si>
  <si>
    <t>toidukuller</t>
  </si>
  <si>
    <t>Sisestatud väärtused on suvalised, näitamaks lihtsalt, kuidas tabel töötab ja välja näeb.</t>
  </si>
  <si>
    <t>Graafikud</t>
  </si>
  <si>
    <t>Säästmine</t>
  </si>
  <si>
    <t>Kuu alguse seis</t>
  </si>
  <si>
    <t>Investeeringud kokku</t>
  </si>
  <si>
    <t>Kuu investeering</t>
  </si>
  <si>
    <t>Väärtus portfellis</t>
  </si>
  <si>
    <t>Puhver kokku kuu alguses</t>
  </si>
  <si>
    <t>Puhvrikontole kantud</t>
  </si>
  <si>
    <t>Väljamaksed</t>
  </si>
  <si>
    <t>Kuu</t>
  </si>
  <si>
    <t>Sissetulekutest jäi alles</t>
  </si>
  <si>
    <t>Jaanuar</t>
  </si>
  <si>
    <t>Veebruar</t>
  </si>
  <si>
    <t>Märts</t>
  </si>
  <si>
    <t>Aprill</t>
  </si>
  <si>
    <t>Mai</t>
  </si>
  <si>
    <t>Juuni</t>
  </si>
  <si>
    <t>Juuli</t>
  </si>
  <si>
    <t>August</t>
  </si>
  <si>
    <t>September</t>
  </si>
  <si>
    <t>Oktoober</t>
  </si>
  <si>
    <t>November</t>
  </si>
  <si>
    <t>Detsember</t>
  </si>
  <si>
    <t>Detsembri lõpuks</t>
  </si>
  <si>
    <t>Kasv</t>
  </si>
  <si>
    <t>* Kollaseid väärtuseid ära ise muuda!  "KOKKU" arvutub ise.</t>
  </si>
  <si>
    <t>* Kollaseid väärtuseid ära ise muuda! Laekunud raha ja väljamaksed täida ise. "KOKKU" arvutub ise.</t>
  </si>
  <si>
    <t>Portfelli kasvu esimene väärtus muuda ise, samuti ka "väärtus portfellis" vastavalt selle hetkeseisule.</t>
  </si>
  <si>
    <t xml:space="preserve">Keskmine jaotus </t>
  </si>
  <si>
    <t>Investeeringud</t>
  </si>
  <si>
    <t>Muu (lõbu)</t>
  </si>
  <si>
    <t>Muuda ise musta värvi väärtuseid iga kuu alguses või lõpus.</t>
  </si>
  <si>
    <t>Template'i väärtused on indikatiivsed, näitamaks, kuidas see leht töötab. Täida väärtused ikka enda finantskäitumise järgi:)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</si>
</sst>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 &quot;€&quot;"/>
    <numFmt numFmtId="166" formatCode="#,##0\ &quot;€&quot;"/>
  </numFmts>
  <fonts count="69">
    <font>
      <sz val="12"/>
      <color theme="1"/>
      <name val="Calibri"/>
      <family val="2"/>
      <scheme val="minor"/>
    </font>
    <font>
      <sz val="10"/>
      <name val="Arial"/>
      <family val="2"/>
    </font>
    <font>
      <sz val="12"/>
      <color theme="1"/>
      <name val="Arial Nova Light"/>
      <family val="2"/>
    </font>
    <font>
      <sz val="48"/>
      <color theme="0"/>
      <name val="Arial Nova Light"/>
      <family val="2"/>
    </font>
    <font>
      <sz val="12"/>
      <color rgb="FF000000"/>
      <name val="Arial Nova Light"/>
      <family val="2"/>
    </font>
    <font>
      <sz val="12"/>
      <color theme="0"/>
      <name val="Arial Nova Light"/>
      <family val="2"/>
    </font>
    <font>
      <sz val="20"/>
      <color theme="0"/>
      <name val="Arial Nova Light"/>
      <family val="2"/>
    </font>
    <font>
      <sz val="14"/>
      <color theme="1"/>
      <name val="Arial Nova Light"/>
      <family val="2"/>
    </font>
    <font>
      <sz val="16"/>
      <color theme="1"/>
      <name val="Arial Nova Light"/>
      <family val="2"/>
    </font>
    <font>
      <b/>
      <sz val="16"/>
      <color theme="1"/>
      <name val="Arial Nova Light"/>
      <family val="2"/>
    </font>
    <font>
      <b/>
      <sz val="16"/>
      <color theme="5" tint="-0.4999699890613556"/>
      <name val="Arial Nova Light"/>
      <family val="2"/>
    </font>
    <font>
      <b/>
      <sz val="12"/>
      <color theme="5" tint="-0.4999699890613556"/>
      <name val="Arial Nova Light"/>
      <family val="2"/>
    </font>
    <font>
      <b/>
      <sz val="22"/>
      <color theme="5" tint="-0.4999699890613556"/>
      <name val="Arial Nova Light"/>
      <family val="2"/>
    </font>
    <font>
      <sz val="16"/>
      <color rgb="FF000000"/>
      <name val="Arial Nova Light"/>
      <family val="2"/>
    </font>
    <font>
      <sz val="26"/>
      <color theme="5" tint="-0.4999699890613556"/>
      <name val="Arial Nova Light"/>
      <family val="2"/>
    </font>
    <font>
      <sz val="16"/>
      <color theme="0"/>
      <name val="Arial Nova Light"/>
      <family val="2"/>
    </font>
    <font>
      <sz val="18"/>
      <color theme="0"/>
      <name val="Arial Nova Light"/>
      <family val="2"/>
    </font>
    <font>
      <i/>
      <sz val="16"/>
      <color rgb="FF000000"/>
      <name val="Arial Nova Light"/>
      <family val="2"/>
    </font>
    <font>
      <sz val="16"/>
      <color theme="7" tint="-0.4999699890613556"/>
      <name val="Arial Nova Light"/>
      <family val="2"/>
    </font>
    <font>
      <sz val="16"/>
      <color theme="5" tint="-0.7499799728393555"/>
      <name val="Arial Nova Light"/>
      <family val="2"/>
    </font>
    <font>
      <b/>
      <sz val="16"/>
      <color rgb="FF000000"/>
      <name val="Arial Nova Light"/>
      <family val="2"/>
    </font>
    <font>
      <sz val="14"/>
      <color rgb="FF000000"/>
      <name val="Arial Nova Light"/>
      <family val="2"/>
    </font>
    <font>
      <sz val="18"/>
      <color theme="1"/>
      <name val="Arial Nova Light"/>
      <family val="2"/>
    </font>
    <font>
      <b/>
      <sz val="14"/>
      <color theme="1"/>
      <name val="Arial Nova Light"/>
      <family val="2"/>
    </font>
    <font>
      <sz val="18"/>
      <color rgb="FF000000"/>
      <name val="Arial Nova Light"/>
      <family val="2"/>
    </font>
    <font>
      <b/>
      <sz val="14"/>
      <color theme="7" tint="-0.4999699890613556"/>
      <name val="Arial Nova Light"/>
      <family val="2"/>
    </font>
    <font>
      <b/>
      <sz val="14"/>
      <color theme="5" tint="-0.7499799728393555"/>
      <name val="Arial Nova Light"/>
      <family val="2"/>
    </font>
    <font>
      <b/>
      <sz val="20"/>
      <color rgb="FF000000"/>
      <name val="Arial Nova Light"/>
      <family val="2"/>
    </font>
    <font>
      <b/>
      <sz val="18"/>
      <color theme="1"/>
      <name val="Arial Nova Light"/>
      <family val="2"/>
    </font>
    <font>
      <sz val="16"/>
      <color theme="5" tint="-0.24997000396251678"/>
      <name val="Arial Nova Light"/>
      <family val="2"/>
    </font>
    <font>
      <b/>
      <sz val="16"/>
      <color theme="5" tint="-0.24997000396251678"/>
      <name val="Arial Nova Light"/>
      <family val="2"/>
    </font>
    <font>
      <i/>
      <sz val="16"/>
      <color theme="1"/>
      <name val="Arial Nova Light"/>
      <family val="2"/>
    </font>
    <font>
      <sz val="16"/>
      <color theme="5" tint="-0.4999699890613556"/>
      <name val="Arial Nova Light"/>
      <family val="2"/>
    </font>
    <font>
      <sz val="22"/>
      <color theme="5" tint="-0.4999699890613556"/>
      <name val="Arial Nova Light"/>
      <family val="2"/>
    </font>
    <font>
      <sz val="24"/>
      <color theme="5" tint="-0.4999699890613556"/>
      <name val="Arial Nova Light"/>
      <family val="2"/>
    </font>
    <font>
      <b/>
      <sz val="20"/>
      <color theme="0"/>
      <name val="Arial Nova Light"/>
      <family val="2"/>
    </font>
    <font>
      <sz val="8"/>
      <name val="Calibri"/>
      <family val="2"/>
      <scheme val="minor"/>
    </font>
    <font>
      <i/>
      <sz val="14"/>
      <color rgb="FF000000"/>
      <name val="Arial Nova Light"/>
      <family val="2"/>
    </font>
    <font>
      <b/>
      <i/>
      <sz val="20"/>
      <color rgb="FF000000"/>
      <name val="Arial Nova Light"/>
      <family val="2"/>
    </font>
    <font>
      <b/>
      <i/>
      <sz val="16"/>
      <color theme="1"/>
      <name val="Arial Nova Light"/>
      <family val="2"/>
    </font>
    <font>
      <sz val="20"/>
      <color theme="1"/>
      <name val="Arial Nova Light"/>
      <family val="2"/>
    </font>
    <font>
      <b/>
      <sz val="12"/>
      <color theme="1"/>
      <name val="Calibri"/>
      <family val="2"/>
      <scheme val="minor"/>
    </font>
    <font>
      <sz val="11"/>
      <color theme="1"/>
      <name val="Arial"/>
      <family val="2"/>
    </font>
    <font>
      <i/>
      <sz val="11"/>
      <color theme="1"/>
      <name val="Arial"/>
      <family val="2"/>
    </font>
    <font>
      <i/>
      <sz val="10.5"/>
      <color theme="1"/>
      <name val="Arial"/>
      <family val="2"/>
    </font>
    <font>
      <b/>
      <sz val="12"/>
      <color theme="3"/>
      <name val="Calibri"/>
      <family val="2"/>
      <scheme val="minor"/>
    </font>
    <font>
      <b/>
      <sz val="11"/>
      <color theme="1"/>
      <name val="Arial"/>
      <family val="2"/>
    </font>
    <font>
      <b/>
      <sz val="14"/>
      <color theme="4"/>
      <name val="Arial"/>
      <family val="2"/>
    </font>
    <font>
      <b/>
      <sz val="11"/>
      <color theme="4"/>
      <name val="Arial"/>
      <family val="2"/>
    </font>
    <font>
      <b/>
      <sz val="12"/>
      <color theme="4"/>
      <name val="Calibri"/>
      <family val="2"/>
      <scheme val="minor"/>
    </font>
    <font>
      <b/>
      <i/>
      <sz val="10.5"/>
      <color theme="1"/>
      <name val="Arial"/>
      <family val="2"/>
    </font>
    <font>
      <b/>
      <i/>
      <sz val="11"/>
      <color theme="1"/>
      <name val="Arial"/>
      <family val="2"/>
    </font>
    <font>
      <b/>
      <sz val="16"/>
      <color theme="7" tint="-0.4999699890613556"/>
      <name val="Arial Nova Light"/>
      <family val="2"/>
    </font>
    <font>
      <b/>
      <sz val="16"/>
      <color theme="5" tint="-0.7499799728393555"/>
      <name val="Arial Nova Light"/>
      <family val="2"/>
    </font>
    <font>
      <b/>
      <i/>
      <sz val="16"/>
      <color rgb="FF000000"/>
      <name val="Arial Nova Light"/>
      <family val="2"/>
    </font>
    <font>
      <sz val="20"/>
      <color theme="4"/>
      <name val="Arial Nova Light"/>
      <family val="2"/>
    </font>
    <font>
      <sz val="9"/>
      <color theme="1" tint="0.35"/>
      <name val="+mn-cs"/>
      <family val="2"/>
    </font>
    <font>
      <sz val="14"/>
      <color theme="1" tint="0.35"/>
      <name val="Arial Nova Light"/>
      <family val="2"/>
    </font>
    <font>
      <sz val="16"/>
      <color theme="1" tint="0.35"/>
      <name val="Arial Nova Light"/>
      <family val="2"/>
    </font>
    <font>
      <sz val="16"/>
      <color theme="4"/>
      <name val="Arial Nova Light"/>
      <family val="2"/>
    </font>
    <font>
      <sz val="9"/>
      <color theme="1" tint="0.25"/>
      <name val="Calibri"/>
      <family val="2"/>
    </font>
    <font>
      <sz val="14"/>
      <name val="Book Antiqua"/>
      <family val="2"/>
    </font>
    <font>
      <sz val="20"/>
      <color theme="1" tint="0.25"/>
      <name val="Arial Nova Light"/>
      <family val="2"/>
    </font>
    <font>
      <sz val="14"/>
      <color theme="1" tint="0.25"/>
      <name val="Book Antiqua"/>
      <family val="2"/>
    </font>
    <font>
      <sz val="20"/>
      <color theme="1" tint="0.35"/>
      <name val="Arial Nova Light"/>
      <family val="2"/>
    </font>
    <font>
      <sz val="20"/>
      <color theme="1" tint="0.35"/>
      <name val="Arial Nova"/>
      <family val="2"/>
    </font>
    <font>
      <sz val="18"/>
      <color theme="1" tint="0.25"/>
      <name val="Arial Nova Light"/>
      <family val="2"/>
    </font>
    <font>
      <sz val="20"/>
      <color theme="1" tint="0.5"/>
      <name val="Arial Nova"/>
      <family val="2"/>
    </font>
    <font>
      <sz val="18"/>
      <color theme="1" tint="0.5"/>
      <name val="Arial Nova"/>
      <family val="2"/>
    </font>
  </fonts>
  <fills count="20">
    <fill>
      <patternFill/>
    </fill>
    <fill>
      <patternFill patternType="gray125"/>
    </fill>
    <fill>
      <patternFill patternType="solid">
        <fgColor theme="4"/>
        <bgColor indexed="64"/>
      </patternFill>
    </fill>
    <fill>
      <patternFill patternType="solid">
        <fgColor theme="4"/>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1"/>
        <bgColor indexed="64"/>
      </patternFill>
    </fill>
    <fill>
      <patternFill patternType="solid">
        <fgColor theme="2"/>
        <bgColor indexed="64"/>
      </patternFill>
    </fill>
    <fill>
      <patternFill patternType="solid">
        <fgColor theme="5"/>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6"/>
        <bgColor indexed="64"/>
      </patternFill>
    </fill>
    <fill>
      <patternFill patternType="solid">
        <fgColor theme="6"/>
        <bgColor indexed="64"/>
      </patternFill>
    </fill>
    <fill>
      <patternFill patternType="solid">
        <fgColor theme="7" tint="0.39998000860214233"/>
        <bgColor indexed="64"/>
      </patternFill>
    </fill>
    <fill>
      <patternFill patternType="solid">
        <fgColor theme="7" tint="0.5999900102615356"/>
        <bgColor indexed="64"/>
      </patternFill>
    </fill>
    <fill>
      <patternFill patternType="solid">
        <fgColor rgb="FFFE8C8C"/>
        <bgColor indexed="64"/>
      </patternFill>
    </fill>
    <fill>
      <patternFill patternType="solid">
        <fgColor rgb="FFB0F6C2"/>
        <bgColor indexed="64"/>
      </patternFill>
    </fill>
    <fill>
      <patternFill patternType="solid">
        <fgColor theme="2"/>
        <bgColor indexed="64"/>
      </patternFill>
    </fill>
    <fill>
      <patternFill patternType="solid">
        <fgColor theme="8" tint="0.7999799847602844"/>
        <bgColor indexed="64"/>
      </patternFill>
    </fill>
  </fills>
  <borders count="99">
    <border>
      <left/>
      <right/>
      <top/>
      <bottom/>
      <diagonal/>
    </border>
    <border>
      <left style="thin">
        <color theme="1"/>
      </left>
      <right/>
      <top style="thin">
        <color theme="1"/>
      </top>
      <bottom style="thin">
        <color theme="1"/>
      </bottom>
    </border>
    <border>
      <left/>
      <right/>
      <top style="thin">
        <color theme="1"/>
      </top>
      <bottom style="thin">
        <color theme="1"/>
      </bottom>
    </border>
    <border>
      <left style="thin">
        <color theme="1"/>
      </left>
      <right style="thin">
        <color theme="1"/>
      </right>
      <top/>
      <bottom/>
    </border>
    <border>
      <left style="thin"/>
      <right style="thin"/>
      <top style="hair"/>
      <bottom style="hair"/>
    </border>
    <border>
      <left style="thin">
        <color theme="1"/>
      </left>
      <right style="thin">
        <color theme="1"/>
      </right>
      <top/>
      <bottom style="hair">
        <color rgb="FF757171"/>
      </bottom>
    </border>
    <border>
      <left style="thin">
        <color theme="1"/>
      </left>
      <right style="thin">
        <color theme="1"/>
      </right>
      <top style="hair">
        <color theme="2" tint="-0.24997000396251678"/>
      </top>
      <bottom style="hair">
        <color theme="2" tint="-0.24997000396251678"/>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right style="thin"/>
      <top style="hair">
        <color theme="0" tint="-0.149959996342659"/>
      </top>
      <bottom style="hair">
        <color theme="0" tint="-0.149959996342659"/>
      </bottom>
    </border>
    <border>
      <left style="thin"/>
      <right style="thin"/>
      <top style="hair"/>
      <bottom style="thin"/>
    </border>
    <border>
      <left style="thin">
        <color theme="1"/>
      </left>
      <right style="thin">
        <color theme="1"/>
      </right>
      <top/>
      <bottom style="thin">
        <color theme="1"/>
      </bottom>
    </border>
    <border>
      <left style="thin">
        <color theme="1"/>
      </left>
      <right style="thin">
        <color theme="1"/>
      </right>
      <top style="hair">
        <color theme="2" tint="-0.24997000396251678"/>
      </top>
      <bottom style="thin">
        <color theme="1"/>
      </bottom>
    </border>
    <border>
      <left style="thin"/>
      <right style="thin"/>
      <top style="thin"/>
      <bottom style="thin"/>
    </border>
    <border>
      <left style="thin">
        <color rgb="FF000000"/>
      </left>
      <right style="thin">
        <color rgb="FF000000"/>
      </right>
      <top/>
      <bottom/>
    </border>
    <border>
      <left style="thin"/>
      <right style="thin"/>
      <top/>
      <bottom style="thin"/>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style="thin"/>
      <bottom style="thin"/>
    </border>
    <border>
      <left/>
      <right/>
      <top style="thin"/>
      <bottom style="thin"/>
    </border>
    <border>
      <left style="thin">
        <color theme="1"/>
      </left>
      <right/>
      <top style="thin">
        <color rgb="FF000000"/>
      </top>
      <bottom style="thin">
        <color rgb="FF000000"/>
      </bottom>
    </border>
    <border>
      <left style="thin"/>
      <right style="hair">
        <color theme="0" tint="-0.149959996342659"/>
      </right>
      <top style="thin"/>
      <bottom style="hair">
        <color theme="0" tint="-0.149959996342659"/>
      </bottom>
    </border>
    <border>
      <left style="thin"/>
      <right style="hair">
        <color theme="0" tint="-0.149959996342659"/>
      </right>
      <top style="hair">
        <color theme="0" tint="-0.149959996342659"/>
      </top>
      <bottom style="hair">
        <color theme="0" tint="-0.149959996342659"/>
      </bottom>
    </border>
    <border>
      <left style="thin"/>
      <right style="hair">
        <color theme="0" tint="-0.149959996342659"/>
      </right>
      <top style="hair">
        <color theme="0" tint="-0.149959996342659"/>
      </top>
      <bottom style="thin"/>
    </border>
    <border>
      <left style="thin"/>
      <right style="dotted">
        <color theme="0" tint="-0.04997999966144562"/>
      </right>
      <top style="thin"/>
      <bottom style="dotted">
        <color theme="0" tint="-0.04997999966144562"/>
      </bottom>
    </border>
    <border>
      <left style="thin"/>
      <right style="dotted">
        <color theme="0" tint="-0.04997999966144562"/>
      </right>
      <top style="dotted">
        <color theme="0" tint="-0.04997999966144562"/>
      </top>
      <bottom style="dotted">
        <color theme="0" tint="-0.04997999966144562"/>
      </bottom>
    </border>
    <border>
      <left style="thin"/>
      <right style="dotted">
        <color theme="0" tint="-0.04997999966144562"/>
      </right>
      <top style="dotted">
        <color theme="0" tint="-0.04997999966144562"/>
      </top>
      <bottom style="thin"/>
    </border>
    <border>
      <left/>
      <right style="hair">
        <color theme="0" tint="-0.149959996342659"/>
      </right>
      <top style="thin"/>
      <bottom style="hair">
        <color theme="0" tint="-0.149959996342659"/>
      </bottom>
    </border>
    <border>
      <left style="hair">
        <color theme="0" tint="-0.149959996342659"/>
      </left>
      <right style="hair">
        <color theme="0" tint="-0.149959996342659"/>
      </right>
      <top style="thin"/>
      <bottom style="hair">
        <color theme="0" tint="-0.149959996342659"/>
      </bottom>
    </border>
    <border>
      <left style="hair">
        <color theme="0" tint="-0.149959996342659"/>
      </left>
      <right style="thin"/>
      <top style="thin"/>
      <bottom style="hair">
        <color theme="0" tint="-0.149959996342659"/>
      </bottom>
    </border>
    <border>
      <left/>
      <right style="hair">
        <color theme="0" tint="-0.149959996342659"/>
      </right>
      <top style="hair">
        <color theme="0" tint="-0.149959996342659"/>
      </top>
      <bottom style="hair">
        <color theme="0" tint="-0.149959996342659"/>
      </bottom>
    </border>
    <border>
      <left style="hair">
        <color theme="0" tint="-0.149959996342659"/>
      </left>
      <right style="hair">
        <color theme="0" tint="-0.149959996342659"/>
      </right>
      <top style="hair">
        <color theme="0" tint="-0.149959996342659"/>
      </top>
      <bottom style="hair">
        <color theme="0" tint="-0.149959996342659"/>
      </bottom>
    </border>
    <border>
      <left style="hair">
        <color theme="0" tint="-0.149959996342659"/>
      </left>
      <right style="thin"/>
      <top style="hair">
        <color theme="0" tint="-0.149959996342659"/>
      </top>
      <bottom style="hair">
        <color theme="0" tint="-0.149959996342659"/>
      </bottom>
    </border>
    <border>
      <left style="hair">
        <color theme="0" tint="-0.149959996342659"/>
      </left>
      <right style="hair">
        <color theme="0" tint="-0.149959996342659"/>
      </right>
      <top style="hair">
        <color theme="0" tint="-0.149959996342659"/>
      </top>
      <bottom style="thin"/>
    </border>
    <border>
      <left style="hair">
        <color theme="0" tint="-0.149959996342659"/>
      </left>
      <right style="thin"/>
      <top style="hair">
        <color theme="0" tint="-0.149959996342659"/>
      </top>
      <bottom style="thin"/>
    </border>
    <border>
      <left style="dotted">
        <color theme="0" tint="-0.04997999966144562"/>
      </left>
      <right style="thin"/>
      <top style="thin"/>
      <bottom style="dotted">
        <color theme="0" tint="-0.04997999966144562"/>
      </bottom>
    </border>
    <border>
      <left style="dotted">
        <color theme="0" tint="-0.04997999966144562"/>
      </left>
      <right style="thin"/>
      <top style="dotted">
        <color theme="0" tint="-0.04997999966144562"/>
      </top>
      <bottom style="dotted">
        <color theme="0" tint="-0.04997999966144562"/>
      </bottom>
    </border>
    <border>
      <left style="dotted">
        <color theme="0" tint="-0.04997999966144562"/>
      </left>
      <right style="thin"/>
      <top style="dotted">
        <color theme="0" tint="-0.04997999966144562"/>
      </top>
      <bottom style="thin"/>
    </border>
    <border>
      <left/>
      <right style="dotted">
        <color theme="0" tint="-0.04997999966144562"/>
      </right>
      <top style="thin"/>
      <bottom style="dotted">
        <color theme="0" tint="-0.04997999966144562"/>
      </bottom>
    </border>
    <border>
      <left style="dotted">
        <color theme="0" tint="-0.04997999966144562"/>
      </left>
      <right style="dotted">
        <color theme="0" tint="-0.04997999966144562"/>
      </right>
      <top style="thin"/>
      <bottom style="dotted">
        <color theme="0" tint="-0.04997999966144562"/>
      </bottom>
    </border>
    <border>
      <left style="dotted">
        <color theme="0" tint="-0.04997999966144562"/>
      </left>
      <right style="dotted">
        <color theme="0" tint="-0.04997999966144562"/>
      </right>
      <top style="dotted">
        <color theme="0" tint="-0.04997999966144562"/>
      </top>
      <bottom style="dotted">
        <color theme="0" tint="-0.04997999966144562"/>
      </bottom>
    </border>
    <border>
      <left style="dotted">
        <color theme="0" tint="-0.04997999966144562"/>
      </left>
      <right style="dotted">
        <color theme="0" tint="-0.04997999966144562"/>
      </right>
      <top style="dotted">
        <color theme="0" tint="-0.04997999966144562"/>
      </top>
      <bottom style="thin"/>
    </border>
    <border>
      <left/>
      <right style="dotted">
        <color theme="0" tint="-0.04997999966144562"/>
      </right>
      <top style="dotted">
        <color theme="0" tint="-0.04997999966144562"/>
      </top>
      <bottom style="dotted">
        <color theme="0" tint="-0.04997999966144562"/>
      </bottom>
    </border>
    <border>
      <left/>
      <right style="dotted">
        <color theme="0" tint="-0.04997999966144562"/>
      </right>
      <top style="dotted">
        <color theme="0" tint="-0.04997999966144562"/>
      </top>
      <bottom/>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border>
    <border>
      <left/>
      <right style="thin">
        <color rgb="FF000000"/>
      </right>
      <top/>
      <bottom style="thin"/>
    </border>
    <border>
      <left/>
      <right/>
      <top/>
      <bottom style="thin">
        <color theme="1"/>
      </bottom>
    </border>
    <border>
      <left style="thin">
        <color theme="1"/>
      </left>
      <right/>
      <top style="thin">
        <color theme="1"/>
      </top>
      <bottom/>
    </border>
    <border>
      <left/>
      <right/>
      <top style="thin">
        <color theme="1"/>
      </top>
      <bottom/>
    </border>
    <border>
      <left style="thin">
        <color theme="1"/>
      </left>
      <right/>
      <top/>
      <bottom/>
    </border>
    <border>
      <left style="thin">
        <color theme="1"/>
      </left>
      <right/>
      <top/>
      <bottom style="double"/>
    </border>
    <border>
      <left/>
      <right/>
      <top/>
      <bottom style="double"/>
    </border>
    <border>
      <left style="thin"/>
      <right style="thin"/>
      <top/>
      <bottom style="hair"/>
    </border>
    <border>
      <left style="thin">
        <color theme="1"/>
      </left>
      <right style="thin">
        <color theme="1"/>
      </right>
      <top/>
      <bottom style="hair">
        <color theme="2" tint="-0.24997000396251678"/>
      </bottom>
    </border>
    <border>
      <left style="thin">
        <color rgb="FF000000"/>
      </left>
      <right style="thin"/>
      <top style="thin"/>
      <bottom style="thin"/>
    </border>
    <border>
      <left/>
      <right style="thin">
        <color theme="1"/>
      </right>
      <top style="thin">
        <color theme="1"/>
      </top>
      <bottom style="thin">
        <color theme="1"/>
      </bottom>
    </border>
    <border>
      <left style="thin"/>
      <right style="thin"/>
      <top/>
      <bottom style="double"/>
    </border>
    <border>
      <left/>
      <right style="thin"/>
      <top style="thin">
        <color theme="1"/>
      </top>
      <bottom style="thin">
        <color theme="1"/>
      </bottom>
    </border>
    <border>
      <left/>
      <right style="thin">
        <color theme="1"/>
      </right>
      <top/>
      <bottom style="hair">
        <color theme="2" tint="-0.24997000396251678"/>
      </bottom>
    </border>
    <border>
      <left/>
      <right style="thin">
        <color theme="1"/>
      </right>
      <top style="hair">
        <color theme="2" tint="-0.24997000396251678"/>
      </top>
      <bottom style="hair">
        <color theme="2" tint="-0.24997000396251678"/>
      </bottom>
    </border>
    <border>
      <left/>
      <right style="thin">
        <color theme="1"/>
      </right>
      <top style="hair">
        <color theme="2" tint="-0.24997000396251678"/>
      </top>
      <bottom style="thin">
        <color theme="1"/>
      </bottom>
    </border>
    <border>
      <left style="thin">
        <color rgb="FF000000"/>
      </left>
      <right style="thin">
        <color theme="1"/>
      </right>
      <top style="thin">
        <color theme="1"/>
      </top>
      <bottom style="thin">
        <color theme="1"/>
      </bottom>
    </border>
    <border>
      <left style="thin">
        <color rgb="FF000000"/>
      </left>
      <right style="thin">
        <color theme="1"/>
      </right>
      <top/>
      <bottom style="thin">
        <color theme="1"/>
      </bottom>
    </border>
    <border>
      <left/>
      <right style="thin">
        <color theme="1"/>
      </right>
      <top style="thin">
        <color theme="1"/>
      </top>
      <bottom/>
    </border>
    <border>
      <left/>
      <right style="thin"/>
      <top/>
      <bottom style="thin">
        <color theme="1"/>
      </bottom>
    </border>
    <border>
      <left style="thin"/>
      <right style="thin"/>
      <top style="thin">
        <color theme="1"/>
      </top>
      <bottom style="thin">
        <color theme="1"/>
      </bottom>
    </border>
    <border>
      <left style="thin"/>
      <right/>
      <top/>
      <bottom style="thin"/>
    </border>
    <border>
      <left/>
      <right/>
      <top/>
      <bottom style="thin"/>
    </border>
    <border>
      <left/>
      <right style="thin"/>
      <top/>
      <bottom style="thin"/>
    </border>
    <border>
      <left style="thin">
        <color theme="4"/>
      </left>
      <right style="thin">
        <color theme="4"/>
      </right>
      <top style="thin">
        <color theme="4"/>
      </top>
      <bottom/>
    </border>
    <border>
      <left style="thin">
        <color theme="4"/>
      </left>
      <right style="thin">
        <color theme="4"/>
      </right>
      <top/>
      <bottom/>
    </border>
    <border>
      <left style="thin">
        <color theme="4"/>
      </left>
      <right style="thin">
        <color theme="4"/>
      </right>
      <top/>
      <bottom style="thin">
        <color theme="4"/>
      </bottom>
    </border>
    <border>
      <left style="thin">
        <color theme="4"/>
      </left>
      <right style="thin">
        <color theme="4"/>
      </right>
      <top style="thin">
        <color theme="4"/>
      </top>
      <bottom style="thin">
        <color theme="4"/>
      </bottom>
    </border>
    <border>
      <left/>
      <right style="thin">
        <color theme="0"/>
      </right>
      <top style="thin">
        <color rgb="FF000000"/>
      </top>
      <bottom/>
    </border>
    <border>
      <left style="thin">
        <color rgb="FF000000"/>
      </left>
      <right style="thin">
        <color theme="0"/>
      </right>
      <top style="thin">
        <color rgb="FF000000"/>
      </top>
      <bottom/>
    </border>
    <border>
      <left style="thin">
        <color theme="0"/>
      </left>
      <right style="thin">
        <color theme="0"/>
      </right>
      <top style="thin">
        <color theme="0"/>
      </top>
      <bottom/>
    </border>
    <border>
      <left style="thin">
        <color theme="0"/>
      </left>
      <right style="thin"/>
      <top style="thin">
        <color theme="0"/>
      </top>
      <bottom/>
    </border>
    <border>
      <left style="thin">
        <color rgb="FF000000"/>
      </left>
      <right style="thin">
        <color theme="0"/>
      </right>
      <top style="thin">
        <color theme="0"/>
      </top>
      <bottom/>
    </border>
    <border>
      <left style="thin">
        <color rgb="FF000000"/>
      </left>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rgb="FF000000"/>
      </right>
      <top style="thin">
        <color theme="0"/>
      </top>
      <bottom style="thin"/>
    </border>
    <border>
      <left/>
      <right/>
      <top style="thin">
        <color theme="0"/>
      </top>
      <bottom/>
    </border>
    <border>
      <left style="thin">
        <color theme="0"/>
      </left>
      <right style="thin">
        <color theme="0"/>
      </right>
      <top style="thin">
        <color rgb="FF000000"/>
      </top>
      <bottom style="thin">
        <color theme="0"/>
      </bottom>
    </border>
    <border>
      <left style="thin">
        <color theme="0"/>
      </left>
      <right style="thin"/>
      <top style="thin">
        <color theme="0"/>
      </top>
      <bottom style="thin">
        <color theme="0"/>
      </bottom>
    </border>
    <border>
      <left style="thin">
        <color theme="0"/>
      </left>
      <right style="thin">
        <color theme="0"/>
      </right>
      <top style="thin">
        <color theme="0"/>
      </top>
      <bottom style="thin">
        <color rgb="FF000000"/>
      </bottom>
    </border>
    <border>
      <left style="thin">
        <color rgb="FF000000"/>
      </left>
      <right style="thin">
        <color theme="0"/>
      </right>
      <top/>
      <bottom style="thin">
        <color rgb="FF000000"/>
      </bottom>
    </border>
    <border>
      <left style="thin">
        <color rgb="FF000000"/>
      </left>
      <right style="thin">
        <color theme="0"/>
      </right>
      <top style="thin">
        <color theme="0"/>
      </top>
      <bottom style="thin">
        <color theme="0"/>
      </bottom>
    </border>
    <border>
      <left style="thin">
        <color theme="0"/>
      </left>
      <right/>
      <top style="thin">
        <color rgb="FF000000"/>
      </top>
      <bottom style="thin">
        <color rgb="FF000000"/>
      </bottom>
    </border>
    <border>
      <left style="thin">
        <color theme="0"/>
      </left>
      <right style="thin">
        <color rgb="FF000000"/>
      </right>
      <top style="thin">
        <color rgb="FF000000"/>
      </top>
      <bottom style="thin">
        <color rgb="FF000000"/>
      </bottom>
    </border>
    <border>
      <left style="thin">
        <color rgb="FF000000"/>
      </left>
      <right/>
      <top style="thin"/>
      <bottom style="thin"/>
    </border>
    <border>
      <left/>
      <right style="thin">
        <color rgb="FF000000"/>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8">
    <xf numFmtId="0" fontId="0" fillId="0" borderId="0" xfId="0"/>
    <xf numFmtId="0" fontId="2" fillId="2" borderId="0" xfId="0" applyFont="1" applyFill="1"/>
    <xf numFmtId="0" fontId="4" fillId="3" borderId="0" xfId="0" applyFont="1" applyFill="1" applyAlignment="1">
      <alignment horizontal="right" vertical="center"/>
    </xf>
    <xf numFmtId="0" fontId="5" fillId="4" borderId="0" xfId="0" applyFont="1" applyFill="1"/>
    <xf numFmtId="0" fontId="3" fillId="5" borderId="0" xfId="0" applyFont="1" applyFill="1" applyAlignment="1">
      <alignment horizontal="center" vertical="center"/>
    </xf>
    <xf numFmtId="0" fontId="5" fillId="5" borderId="0" xfId="0" applyFont="1" applyFill="1" applyAlignment="1">
      <alignment horizontal="right" vertical="center"/>
    </xf>
    <xf numFmtId="0" fontId="2" fillId="4" borderId="0" xfId="0" applyFont="1" applyFill="1"/>
    <xf numFmtId="0" fontId="4" fillId="6" borderId="0" xfId="0" applyFont="1" applyFill="1"/>
    <xf numFmtId="0" fontId="2" fillId="0" borderId="0" xfId="0" applyFont="1"/>
    <xf numFmtId="0" fontId="7" fillId="4" borderId="0" xfId="0" applyFont="1" applyFill="1"/>
    <xf numFmtId="0" fontId="11" fillId="4" borderId="0" xfId="0" applyFont="1" applyFill="1"/>
    <xf numFmtId="0" fontId="12" fillId="4" borderId="0" xfId="0" applyFont="1" applyFill="1"/>
    <xf numFmtId="0" fontId="14" fillId="4" borderId="0" xfId="0" applyFont="1" applyFill="1"/>
    <xf numFmtId="0" fontId="2" fillId="2" borderId="0" xfId="0" applyFont="1" applyFill="1"/>
    <xf numFmtId="0" fontId="4" fillId="3" borderId="0" xfId="0" applyFont="1" applyFill="1" applyAlignment="1">
      <alignment horizontal="right" vertical="center"/>
    </xf>
    <xf numFmtId="0" fontId="5" fillId="4" borderId="0" xfId="0" applyFont="1" applyFill="1"/>
    <xf numFmtId="0" fontId="3" fillId="5" borderId="0" xfId="0" applyFont="1" applyFill="1" applyAlignment="1">
      <alignment horizontal="center" vertical="center"/>
    </xf>
    <xf numFmtId="0" fontId="5" fillId="5" borderId="0" xfId="0" applyFont="1" applyFill="1" applyAlignment="1">
      <alignment horizontal="right" vertical="center"/>
    </xf>
    <xf numFmtId="0" fontId="2" fillId="4" borderId="0" xfId="0" applyFont="1" applyFill="1"/>
    <xf numFmtId="0" fontId="4" fillId="6" borderId="0" xfId="0" applyFont="1" applyFill="1"/>
    <xf numFmtId="49" fontId="15" fillId="7" borderId="1" xfId="0" applyNumberFormat="1" applyFont="1" applyFill="1" applyBorder="1" applyAlignment="1">
      <alignment horizontal="center" vertical="center" wrapText="1"/>
    </xf>
    <xf numFmtId="49" fontId="15" fillId="7" borderId="2" xfId="0" applyNumberFormat="1" applyFont="1" applyFill="1" applyBorder="1" applyAlignment="1">
      <alignment horizontal="center" vertical="center" wrapText="1"/>
    </xf>
    <xf numFmtId="0" fontId="2" fillId="0" borderId="0" xfId="0" applyFont="1"/>
    <xf numFmtId="0" fontId="17" fillId="0" borderId="0" xfId="0" applyFont="1"/>
    <xf numFmtId="49" fontId="13" fillId="0" borderId="0" xfId="0" applyNumberFormat="1" applyFont="1"/>
    <xf numFmtId="0" fontId="21" fillId="6" borderId="0" xfId="0" applyFont="1" applyFill="1"/>
    <xf numFmtId="14" fontId="22" fillId="0" borderId="3" xfId="0" applyNumberFormat="1" applyFont="1" applyBorder="1" applyAlignment="1">
      <alignment horizontal="center" vertical="center"/>
    </xf>
    <xf numFmtId="164" fontId="22" fillId="0" borderId="0" xfId="0" applyNumberFormat="1" applyFont="1"/>
    <xf numFmtId="165" fontId="2" fillId="0" borderId="4" xfId="0" applyNumberFormat="1" applyFont="1" applyBorder="1"/>
    <xf numFmtId="164" fontId="18" fillId="8" borderId="5" xfId="0" applyNumberFormat="1" applyFont="1" applyFill="1" applyBorder="1"/>
    <xf numFmtId="164" fontId="19" fillId="9" borderId="6" xfId="0" applyNumberFormat="1" applyFont="1" applyFill="1" applyBorder="1"/>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9" xfId="0" applyFont="1" applyBorder="1" applyAlignment="1">
      <alignment horizontal="left" vertical="center"/>
    </xf>
    <xf numFmtId="0" fontId="20" fillId="6" borderId="9" xfId="0" applyFont="1" applyFill="1" applyBorder="1" applyAlignment="1">
      <alignment horizontal="left" vertical="center"/>
    </xf>
    <xf numFmtId="165" fontId="2" fillId="4" borderId="4" xfId="0" applyNumberFormat="1" applyFont="1" applyFill="1" applyBorder="1"/>
    <xf numFmtId="0" fontId="13" fillId="0" borderId="10" xfId="0" applyFont="1" applyBorder="1"/>
    <xf numFmtId="0" fontId="21" fillId="6" borderId="11" xfId="0" applyFont="1" applyFill="1" applyBorder="1" applyAlignment="1">
      <alignment horizontal="center" vertical="center" wrapText="1"/>
    </xf>
    <xf numFmtId="165" fontId="21" fillId="6" borderId="11" xfId="0" applyNumberFormat="1" applyFont="1" applyFill="1" applyBorder="1" applyAlignment="1">
      <alignment vertical="center"/>
    </xf>
    <xf numFmtId="0" fontId="21" fillId="6" borderId="12" xfId="0" applyFont="1" applyFill="1" applyBorder="1" applyAlignment="1">
      <alignment horizontal="center" wrapText="1"/>
    </xf>
    <xf numFmtId="165" fontId="21" fillId="6" borderId="12" xfId="0" applyNumberFormat="1" applyFont="1" applyFill="1" applyBorder="1" applyAlignment="1">
      <alignment wrapText="1"/>
    </xf>
    <xf numFmtId="0" fontId="13" fillId="0" borderId="7" xfId="0" applyFont="1" applyBorder="1"/>
    <xf numFmtId="0" fontId="21" fillId="5" borderId="0" xfId="0" applyFont="1" applyFill="1"/>
    <xf numFmtId="0" fontId="4" fillId="5" borderId="0" xfId="0" applyFont="1" applyFill="1"/>
    <xf numFmtId="165" fontId="2" fillId="4" borderId="13" xfId="0" applyNumberFormat="1" applyFont="1" applyFill="1" applyBorder="1"/>
    <xf numFmtId="49" fontId="20" fillId="0" borderId="8" xfId="0" applyNumberFormat="1" applyFont="1" applyBorder="1"/>
    <xf numFmtId="164" fontId="18" fillId="8" borderId="14" xfId="0" applyNumberFormat="1" applyFont="1" applyFill="1" applyBorder="1"/>
    <xf numFmtId="49" fontId="13" fillId="0" borderId="8" xfId="0" applyNumberFormat="1" applyFont="1" applyBorder="1"/>
    <xf numFmtId="164" fontId="19" fillId="9" borderId="15" xfId="0" applyNumberFormat="1" applyFont="1" applyFill="1" applyBorder="1"/>
    <xf numFmtId="165" fontId="23" fillId="4" borderId="16" xfId="0" applyNumberFormat="1" applyFont="1" applyFill="1" applyBorder="1"/>
    <xf numFmtId="0" fontId="24" fillId="0" borderId="0" xfId="0" applyFont="1"/>
    <xf numFmtId="164" fontId="25" fillId="8" borderId="17" xfId="0" applyNumberFormat="1" applyFont="1" applyFill="1" applyBorder="1"/>
    <xf numFmtId="164" fontId="26" fillId="9" borderId="17" xfId="0" applyNumberFormat="1" applyFont="1" applyFill="1" applyBorder="1"/>
    <xf numFmtId="0" fontId="2" fillId="4" borderId="18" xfId="0" applyFont="1" applyFill="1" applyBorder="1"/>
    <xf numFmtId="0" fontId="27" fillId="0" borderId="19" xfId="0" applyFont="1" applyBorder="1" applyAlignment="1">
      <alignment horizontal="right" vertical="center"/>
    </xf>
    <xf numFmtId="164" fontId="27" fillId="6" borderId="19" xfId="0" applyNumberFormat="1" applyFont="1" applyFill="1" applyBorder="1"/>
    <xf numFmtId="164" fontId="27" fillId="6" borderId="19" xfId="0" applyNumberFormat="1" applyFont="1" applyFill="1" applyBorder="1" applyAlignment="1">
      <alignment horizontal="right" vertical="center"/>
    </xf>
    <xf numFmtId="164" fontId="27" fillId="6" borderId="20" xfId="0" applyNumberFormat="1" applyFont="1" applyFill="1" applyBorder="1"/>
    <xf numFmtId="164" fontId="21" fillId="6" borderId="0" xfId="0" applyNumberFormat="1" applyFont="1" applyFill="1"/>
    <xf numFmtId="164" fontId="2" fillId="0" borderId="0" xfId="0" applyNumberFormat="1" applyFont="1"/>
    <xf numFmtId="164" fontId="2" fillId="4" borderId="0" xfId="0" applyNumberFormat="1" applyFont="1" applyFill="1"/>
    <xf numFmtId="0" fontId="7" fillId="4" borderId="0" xfId="0" applyFont="1" applyFill="1"/>
    <xf numFmtId="0" fontId="9" fillId="4" borderId="21" xfId="0" applyFont="1" applyFill="1" applyBorder="1"/>
    <xf numFmtId="9" fontId="9" fillId="4" borderId="22" xfId="0" applyNumberFormat="1" applyFont="1" applyFill="1" applyBorder="1"/>
    <xf numFmtId="164" fontId="9" fillId="4" borderId="22" xfId="0" applyNumberFormat="1" applyFont="1" applyFill="1" applyBorder="1"/>
    <xf numFmtId="0" fontId="9" fillId="4" borderId="23" xfId="0" applyFont="1" applyFill="1" applyBorder="1"/>
    <xf numFmtId="9" fontId="9" fillId="4" borderId="8" xfId="0" applyNumberFormat="1" applyFont="1" applyFill="1" applyBorder="1"/>
    <xf numFmtId="0" fontId="3" fillId="3" borderId="0" xfId="0" applyFont="1" applyFill="1" applyAlignment="1">
      <alignment horizontal="center" vertical="center"/>
    </xf>
    <xf numFmtId="0" fontId="8" fillId="4" borderId="24" xfId="0" applyFont="1" applyFill="1" applyBorder="1" applyAlignment="1">
      <alignment horizontal="left"/>
    </xf>
    <xf numFmtId="0" fontId="8" fillId="4" borderId="25" xfId="0" applyFont="1" applyFill="1" applyBorder="1" applyAlignment="1">
      <alignment horizontal="left"/>
    </xf>
    <xf numFmtId="0" fontId="8" fillId="4" borderId="26" xfId="0" applyFont="1" applyFill="1" applyBorder="1" applyAlignment="1">
      <alignment horizontal="left"/>
    </xf>
    <xf numFmtId="0" fontId="9" fillId="10" borderId="21" xfId="0" applyFont="1" applyFill="1" applyBorder="1"/>
    <xf numFmtId="0" fontId="8" fillId="4" borderId="27" xfId="0" applyFont="1" applyFill="1" applyBorder="1" applyAlignment="1">
      <alignment horizontal="left"/>
    </xf>
    <xf numFmtId="0" fontId="8" fillId="4" borderId="28" xfId="0" applyFont="1" applyFill="1" applyBorder="1" applyAlignment="1">
      <alignment horizontal="left"/>
    </xf>
    <xf numFmtId="0" fontId="8" fillId="4" borderId="29" xfId="0" applyFont="1" applyFill="1" applyBorder="1" applyAlignment="1">
      <alignment horizontal="left"/>
    </xf>
    <xf numFmtId="0" fontId="8" fillId="4" borderId="0" xfId="0" applyFont="1" applyFill="1" applyAlignment="1">
      <alignment horizontal="center" vertical="center"/>
    </xf>
    <xf numFmtId="166" fontId="8" fillId="4" borderId="30" xfId="0" applyNumberFormat="1" applyFont="1" applyFill="1" applyBorder="1"/>
    <xf numFmtId="166" fontId="8" fillId="4" borderId="31" xfId="0" applyNumberFormat="1" applyFont="1" applyFill="1" applyBorder="1"/>
    <xf numFmtId="166" fontId="8" fillId="4" borderId="32" xfId="0" applyNumberFormat="1" applyFont="1" applyFill="1" applyBorder="1"/>
    <xf numFmtId="166" fontId="29" fillId="4" borderId="33" xfId="0" applyNumberFormat="1" applyFont="1" applyFill="1" applyBorder="1"/>
    <xf numFmtId="166" fontId="8" fillId="4" borderId="34" xfId="0" applyNumberFormat="1" applyFont="1" applyFill="1" applyBorder="1"/>
    <xf numFmtId="166" fontId="8" fillId="4" borderId="35" xfId="0" applyNumberFormat="1" applyFont="1" applyFill="1" applyBorder="1"/>
    <xf numFmtId="166" fontId="8" fillId="4" borderId="36" xfId="0" applyNumberFormat="1" applyFont="1" applyFill="1" applyBorder="1"/>
    <xf numFmtId="166" fontId="8" fillId="4" borderId="37" xfId="0" applyNumberFormat="1" applyFont="1" applyFill="1" applyBorder="1"/>
    <xf numFmtId="166" fontId="9" fillId="10" borderId="16" xfId="0" applyNumberFormat="1" applyFont="1" applyFill="1" applyBorder="1"/>
    <xf numFmtId="165" fontId="8" fillId="4" borderId="0" xfId="0" applyNumberFormat="1" applyFont="1" applyFill="1"/>
    <xf numFmtId="0" fontId="6" fillId="5" borderId="0" xfId="0" applyFont="1" applyFill="1" applyAlignment="1">
      <alignment horizontal="center" vertical="center"/>
    </xf>
    <xf numFmtId="0" fontId="8" fillId="4" borderId="0" xfId="0" applyFont="1" applyFill="1"/>
    <xf numFmtId="166" fontId="8" fillId="4" borderId="38" xfId="0" applyNumberFormat="1" applyFont="1" applyFill="1" applyBorder="1"/>
    <xf numFmtId="166" fontId="8" fillId="4" borderId="39" xfId="0" applyNumberFormat="1" applyFont="1" applyFill="1" applyBorder="1"/>
    <xf numFmtId="166" fontId="8" fillId="4" borderId="40" xfId="0" applyNumberFormat="1" applyFont="1" applyFill="1" applyBorder="1"/>
    <xf numFmtId="166" fontId="8" fillId="4" borderId="41" xfId="0" applyNumberFormat="1" applyFont="1" applyFill="1" applyBorder="1" applyAlignment="1">
      <alignment horizontal="right"/>
    </xf>
    <xf numFmtId="166" fontId="8" fillId="4" borderId="42" xfId="0" applyNumberFormat="1" applyFont="1" applyFill="1" applyBorder="1" applyAlignment="1">
      <alignment horizontal="right"/>
    </xf>
    <xf numFmtId="166" fontId="8" fillId="4" borderId="38" xfId="0" applyNumberFormat="1" applyFont="1" applyFill="1" applyBorder="1" applyAlignment="1">
      <alignment horizontal="right"/>
    </xf>
    <xf numFmtId="166" fontId="8" fillId="4" borderId="43" xfId="0" applyNumberFormat="1" applyFont="1" applyFill="1" applyBorder="1" applyAlignment="1">
      <alignment horizontal="right"/>
    </xf>
    <xf numFmtId="166" fontId="8" fillId="4" borderId="39" xfId="0" applyNumberFormat="1" applyFont="1" applyFill="1" applyBorder="1" applyAlignment="1">
      <alignment horizontal="right"/>
    </xf>
    <xf numFmtId="166" fontId="8" fillId="4" borderId="44" xfId="0" applyNumberFormat="1" applyFont="1" applyFill="1" applyBorder="1" applyAlignment="1">
      <alignment horizontal="right"/>
    </xf>
    <xf numFmtId="166" fontId="8" fillId="4" borderId="40" xfId="0" applyNumberFormat="1" applyFont="1" applyFill="1" applyBorder="1" applyAlignment="1">
      <alignment horizontal="right"/>
    </xf>
    <xf numFmtId="166" fontId="29" fillId="4" borderId="45" xfId="0" applyNumberFormat="1" applyFont="1" applyFill="1" applyBorder="1" applyAlignment="1">
      <alignment horizontal="right"/>
    </xf>
    <xf numFmtId="166" fontId="29" fillId="4" borderId="46" xfId="0" applyNumberFormat="1" applyFont="1" applyFill="1" applyBorder="1" applyAlignment="1">
      <alignment horizontal="right"/>
    </xf>
    <xf numFmtId="166" fontId="30" fillId="10" borderId="16" xfId="0" applyNumberFormat="1" applyFont="1" applyFill="1" applyBorder="1"/>
    <xf numFmtId="0" fontId="31" fillId="11" borderId="21" xfId="0" applyFont="1" applyFill="1" applyBorder="1" applyAlignment="1">
      <alignment horizontal="center" vertical="center"/>
    </xf>
    <xf numFmtId="0" fontId="31" fillId="11" borderId="22" xfId="0" applyFont="1" applyFill="1" applyBorder="1" applyAlignment="1">
      <alignment horizontal="center" vertical="center"/>
    </xf>
    <xf numFmtId="0" fontId="31" fillId="11" borderId="47" xfId="0" applyFont="1" applyFill="1" applyBorder="1" applyAlignment="1">
      <alignment horizontal="center" vertical="center"/>
    </xf>
    <xf numFmtId="0" fontId="31" fillId="11" borderId="48" xfId="0" applyFont="1" applyFill="1" applyBorder="1" applyAlignment="1">
      <alignment horizontal="center" vertical="center"/>
    </xf>
    <xf numFmtId="0" fontId="31" fillId="11" borderId="49" xfId="0" applyFont="1" applyFill="1" applyBorder="1" applyAlignment="1">
      <alignment horizontal="center" vertical="center"/>
    </xf>
    <xf numFmtId="0" fontId="31" fillId="11" borderId="50" xfId="0" applyFont="1" applyFill="1" applyBorder="1" applyAlignment="1">
      <alignment horizontal="center" vertical="center"/>
    </xf>
    <xf numFmtId="9" fontId="8" fillId="4" borderId="51" xfId="15" applyFont="1" applyFill="1" applyBorder="1"/>
    <xf numFmtId="9" fontId="8" fillId="4" borderId="52" xfId="15" applyFont="1" applyFill="1" applyBorder="1"/>
    <xf numFmtId="9" fontId="8" fillId="4" borderId="18" xfId="15" applyFont="1" applyFill="1" applyBorder="1"/>
    <xf numFmtId="9" fontId="8" fillId="4" borderId="0" xfId="15" applyFont="1" applyFill="1" applyBorder="1"/>
    <xf numFmtId="9" fontId="8" fillId="0" borderId="0" xfId="0" applyNumberFormat="1" applyFont="1"/>
    <xf numFmtId="1" fontId="32" fillId="0" borderId="11" xfId="0" applyNumberFormat="1" applyFont="1" applyBorder="1"/>
    <xf numFmtId="1" fontId="32" fillId="0" borderId="0" xfId="0" applyNumberFormat="1" applyFont="1"/>
    <xf numFmtId="1" fontId="32" fillId="0" borderId="53" xfId="0" applyNumberFormat="1" applyFont="1" applyBorder="1"/>
    <xf numFmtId="9" fontId="8" fillId="0" borderId="8" xfId="0" applyNumberFormat="1" applyFont="1" applyBorder="1"/>
    <xf numFmtId="0" fontId="33" fillId="4" borderId="0" xfId="0" applyFont="1" applyFill="1"/>
    <xf numFmtId="49" fontId="15" fillId="7" borderId="54" xfId="0" applyNumberFormat="1" applyFont="1" applyFill="1" applyBorder="1" applyAlignment="1">
      <alignment horizontal="center" vertical="center" wrapText="1"/>
    </xf>
    <xf numFmtId="164" fontId="22" fillId="0" borderId="55" xfId="0" applyNumberFormat="1" applyFont="1" applyBorder="1"/>
    <xf numFmtId="164" fontId="22" fillId="0" borderId="56" xfId="0" applyNumberFormat="1" applyFont="1" applyBorder="1"/>
    <xf numFmtId="164" fontId="22" fillId="0" borderId="57" xfId="0" applyNumberFormat="1" applyFont="1" applyBorder="1"/>
    <xf numFmtId="164" fontId="22" fillId="0" borderId="58" xfId="0" applyNumberFormat="1" applyFont="1" applyBorder="1"/>
    <xf numFmtId="164" fontId="22" fillId="0" borderId="59" xfId="0" applyNumberFormat="1" applyFont="1" applyBorder="1"/>
    <xf numFmtId="0" fontId="34" fillId="4" borderId="0" xfId="0" applyFont="1" applyFill="1"/>
    <xf numFmtId="165" fontId="2" fillId="4" borderId="60" xfId="0" applyNumberFormat="1" applyFont="1" applyFill="1" applyBorder="1"/>
    <xf numFmtId="164" fontId="18" fillId="8" borderId="5" xfId="0" applyNumberFormat="1" applyFont="1" applyFill="1" applyBorder="1" quotePrefix="1"/>
    <xf numFmtId="164" fontId="19" fillId="9" borderId="61" xfId="0" applyNumberFormat="1" applyFont="1" applyFill="1" applyBorder="1"/>
    <xf numFmtId="0" fontId="6" fillId="12" borderId="21" xfId="0" applyFont="1" applyFill="1" applyBorder="1" applyAlignment="1">
      <alignment horizontal="center" vertical="center"/>
    </xf>
    <xf numFmtId="0" fontId="6" fillId="13" borderId="62" xfId="0" applyFont="1" applyFill="1" applyBorder="1" applyAlignment="1">
      <alignment horizontal="center" vertical="center"/>
    </xf>
    <xf numFmtId="0" fontId="4" fillId="9" borderId="9" xfId="0" applyFont="1" applyFill="1" applyBorder="1"/>
    <xf numFmtId="0" fontId="15" fillId="7" borderId="2" xfId="0" applyFont="1" applyFill="1" applyBorder="1" applyAlignment="1">
      <alignment horizontal="center" vertical="center" wrapText="1"/>
    </xf>
    <xf numFmtId="0" fontId="15" fillId="7" borderId="63" xfId="0" applyFont="1" applyFill="1" applyBorder="1" applyAlignment="1">
      <alignment horizontal="center" vertical="center" wrapText="1"/>
    </xf>
    <xf numFmtId="0" fontId="16" fillId="7" borderId="63" xfId="0" applyFont="1" applyFill="1" applyBorder="1" applyAlignment="1">
      <alignment horizontal="center" vertical="center" wrapText="1"/>
    </xf>
    <xf numFmtId="49" fontId="15" fillId="12" borderId="1" xfId="0" applyNumberFormat="1" applyFont="1" applyFill="1" applyBorder="1" applyAlignment="1">
      <alignment horizontal="center" vertical="center" wrapText="1"/>
    </xf>
    <xf numFmtId="49" fontId="15" fillId="12" borderId="2" xfId="0" applyNumberFormat="1" applyFont="1" applyFill="1" applyBorder="1" applyAlignment="1">
      <alignment horizontal="center" vertical="center" wrapText="1"/>
    </xf>
    <xf numFmtId="0" fontId="15" fillId="12" borderId="2" xfId="0" applyFont="1" applyFill="1" applyBorder="1" applyAlignment="1">
      <alignment horizontal="center" vertical="center" wrapText="1"/>
    </xf>
    <xf numFmtId="0" fontId="15" fillId="12" borderId="63" xfId="0" applyFont="1" applyFill="1" applyBorder="1" applyAlignment="1">
      <alignment horizontal="center" vertical="center" wrapText="1"/>
    </xf>
    <xf numFmtId="0" fontId="16" fillId="12" borderId="63" xfId="0" applyFont="1" applyFill="1" applyBorder="1" applyAlignment="1">
      <alignment horizontal="center" vertical="center" wrapText="1"/>
    </xf>
    <xf numFmtId="164" fontId="22" fillId="0" borderId="52" xfId="0" applyNumberFormat="1" applyFont="1" applyBorder="1"/>
    <xf numFmtId="164" fontId="22" fillId="0" borderId="64" xfId="0" applyNumberFormat="1" applyFont="1" applyBorder="1"/>
    <xf numFmtId="49" fontId="15" fillId="7" borderId="65" xfId="0" applyNumberFormat="1" applyFont="1" applyFill="1" applyBorder="1" applyAlignment="1">
      <alignment horizontal="center" vertical="center" wrapText="1"/>
    </xf>
    <xf numFmtId="164" fontId="17" fillId="5" borderId="66" xfId="0" applyNumberFormat="1" applyFont="1" applyFill="1" applyBorder="1"/>
    <xf numFmtId="164" fontId="17" fillId="5" borderId="67" xfId="0" applyNumberFormat="1" applyFont="1" applyFill="1" applyBorder="1"/>
    <xf numFmtId="164" fontId="17" fillId="5" borderId="68" xfId="0" applyNumberFormat="1" applyFont="1" applyFill="1" applyBorder="1"/>
    <xf numFmtId="164" fontId="37" fillId="5" borderId="69" xfId="0" applyNumberFormat="1" applyFont="1" applyFill="1" applyBorder="1"/>
    <xf numFmtId="164" fontId="38" fillId="6" borderId="70" xfId="0" applyNumberFormat="1" applyFont="1" applyFill="1" applyBorder="1"/>
    <xf numFmtId="164" fontId="22" fillId="0" borderId="52" xfId="0" applyNumberFormat="1" applyFont="1" applyBorder="1" applyAlignment="1">
      <alignment horizontal="left"/>
    </xf>
    <xf numFmtId="0" fontId="8" fillId="10" borderId="21" xfId="0" applyFont="1" applyFill="1" applyBorder="1"/>
    <xf numFmtId="166" fontId="10" fillId="10" borderId="22" xfId="0" applyNumberFormat="1" applyFont="1" applyFill="1" applyBorder="1"/>
    <xf numFmtId="166" fontId="10" fillId="10" borderId="16" xfId="0" applyNumberFormat="1" applyFont="1" applyFill="1" applyBorder="1"/>
    <xf numFmtId="10" fontId="32" fillId="10" borderId="47" xfId="0" applyNumberFormat="1" applyFont="1" applyFill="1" applyBorder="1"/>
    <xf numFmtId="166" fontId="10" fillId="10" borderId="16" xfId="0" applyNumberFormat="1" applyFont="1" applyFill="1" applyBorder="1" applyAlignment="1">
      <alignment horizontal="right"/>
    </xf>
    <xf numFmtId="166" fontId="10" fillId="10" borderId="22" xfId="0" applyNumberFormat="1" applyFont="1" applyFill="1" applyBorder="1"/>
    <xf numFmtId="10" fontId="32" fillId="10" borderId="16" xfId="0" applyNumberFormat="1" applyFont="1" applyFill="1" applyBorder="1" applyAlignment="1">
      <alignment horizontal="right"/>
    </xf>
    <xf numFmtId="0" fontId="9" fillId="5" borderId="48" xfId="0" applyFont="1" applyFill="1" applyBorder="1"/>
    <xf numFmtId="164" fontId="9" fillId="4" borderId="8" xfId="0" applyNumberFormat="1" applyFont="1" applyFill="1" applyBorder="1"/>
    <xf numFmtId="0" fontId="27" fillId="0" borderId="19" xfId="0" applyFont="1" applyBorder="1" applyAlignment="1">
      <alignment horizontal="right"/>
    </xf>
    <xf numFmtId="164" fontId="27" fillId="6" borderId="19" xfId="0" applyNumberFormat="1" applyFont="1" applyFill="1" applyBorder="1" applyAlignment="1">
      <alignment horizontal="right"/>
    </xf>
    <xf numFmtId="164" fontId="38" fillId="6" borderId="70" xfId="0" applyNumberFormat="1" applyFont="1" applyFill="1" applyBorder="1" applyAlignment="1">
      <alignment vertical="center"/>
    </xf>
    <xf numFmtId="49" fontId="15" fillId="12" borderId="54" xfId="0" applyNumberFormat="1" applyFont="1" applyFill="1" applyBorder="1" applyAlignment="1">
      <alignment horizontal="center" vertical="center" wrapText="1"/>
    </xf>
    <xf numFmtId="49" fontId="15" fillId="12" borderId="65" xfId="0" applyNumberFormat="1" applyFont="1" applyFill="1" applyBorder="1" applyAlignment="1">
      <alignment horizontal="center" vertical="center" wrapText="1"/>
    </xf>
    <xf numFmtId="49" fontId="15" fillId="12" borderId="71" xfId="0" applyNumberFormat="1" applyFont="1" applyFill="1" applyBorder="1" applyAlignment="1">
      <alignment horizontal="center" vertical="center" wrapText="1"/>
    </xf>
    <xf numFmtId="164" fontId="22" fillId="14" borderId="72" xfId="0" applyNumberFormat="1" applyFont="1" applyFill="1" applyBorder="1" applyAlignment="1">
      <alignment horizontal="center" vertical="center"/>
    </xf>
    <xf numFmtId="10" fontId="22" fillId="14" borderId="73" xfId="0" applyNumberFormat="1" applyFont="1" applyFill="1" applyBorder="1" applyAlignment="1">
      <alignment horizontal="center" vertical="center"/>
    </xf>
    <xf numFmtId="0" fontId="28" fillId="10" borderId="18" xfId="0" applyFont="1" applyFill="1" applyBorder="1" applyAlignment="1">
      <alignment vertical="center"/>
    </xf>
    <xf numFmtId="164" fontId="22" fillId="10" borderId="74" xfId="0" applyNumberFormat="1" applyFont="1" applyFill="1" applyBorder="1" applyAlignment="1">
      <alignment horizontal="center" vertical="center"/>
    </xf>
    <xf numFmtId="164" fontId="22" fillId="10" borderId="75" xfId="0" applyNumberFormat="1" applyFont="1" applyFill="1" applyBorder="1" applyAlignment="1">
      <alignment horizontal="center" vertical="center"/>
    </xf>
    <xf numFmtId="164" fontId="22" fillId="10" borderId="76" xfId="0" applyNumberFormat="1" applyFont="1" applyFill="1" applyBorder="1" applyAlignment="1">
      <alignment horizontal="center" vertical="center"/>
    </xf>
    <xf numFmtId="10" fontId="22" fillId="10" borderId="0" xfId="0" applyNumberFormat="1" applyFont="1" applyFill="1" applyAlignment="1">
      <alignment horizontal="center" vertical="center"/>
    </xf>
    <xf numFmtId="10" fontId="22" fillId="15" borderId="73" xfId="0" applyNumberFormat="1" applyFont="1" applyFill="1" applyBorder="1" applyAlignment="1">
      <alignment horizontal="center" vertical="center"/>
    </xf>
    <xf numFmtId="49" fontId="15" fillId="7" borderId="71" xfId="0" applyNumberFormat="1" applyFont="1" applyFill="1" applyBorder="1" applyAlignment="1">
      <alignment horizontal="center" vertical="center" wrapText="1"/>
    </xf>
    <xf numFmtId="0" fontId="28" fillId="10" borderId="18" xfId="0" applyFont="1" applyFill="1" applyBorder="1"/>
    <xf numFmtId="165" fontId="18" fillId="8" borderId="5" xfId="0" applyNumberFormat="1" applyFont="1" applyFill="1" applyBorder="1" quotePrefix="1"/>
    <xf numFmtId="165" fontId="18" fillId="8" borderId="5" xfId="0" applyNumberFormat="1" applyFont="1" applyFill="1" applyBorder="1"/>
    <xf numFmtId="165" fontId="18" fillId="8" borderId="14" xfId="0" applyNumberFormat="1" applyFont="1" applyFill="1" applyBorder="1"/>
    <xf numFmtId="165" fontId="19" fillId="9" borderId="61" xfId="0" applyNumberFormat="1" applyFont="1" applyFill="1" applyBorder="1"/>
    <xf numFmtId="165" fontId="19" fillId="9" borderId="6" xfId="0" applyNumberFormat="1" applyFont="1" applyFill="1" applyBorder="1"/>
    <xf numFmtId="165" fontId="19" fillId="9" borderId="15" xfId="0" applyNumberFormat="1" applyFont="1" applyFill="1" applyBorder="1"/>
    <xf numFmtId="165" fontId="17" fillId="5" borderId="66" xfId="0" applyNumberFormat="1" applyFont="1" applyFill="1" applyBorder="1"/>
    <xf numFmtId="165" fontId="17" fillId="5" borderId="67" xfId="0" applyNumberFormat="1" applyFont="1" applyFill="1" applyBorder="1"/>
    <xf numFmtId="165" fontId="17" fillId="5" borderId="68" xfId="0" applyNumberFormat="1" applyFont="1" applyFill="1" applyBorder="1"/>
    <xf numFmtId="165" fontId="32" fillId="0" borderId="11" xfId="0" applyNumberFormat="1" applyFont="1" applyBorder="1"/>
    <xf numFmtId="165" fontId="9" fillId="4" borderId="22" xfId="0" applyNumberFormat="1" applyFont="1" applyFill="1" applyBorder="1"/>
    <xf numFmtId="165" fontId="9" fillId="4" borderId="8" xfId="0" applyNumberFormat="1" applyFont="1" applyFill="1" applyBorder="1"/>
    <xf numFmtId="165" fontId="22" fillId="15" borderId="72" xfId="0" applyNumberFormat="1" applyFont="1" applyFill="1" applyBorder="1" applyAlignment="1">
      <alignment horizontal="center" vertical="center"/>
    </xf>
    <xf numFmtId="165" fontId="22" fillId="0" borderId="55" xfId="0" applyNumberFormat="1" applyFont="1" applyBorder="1"/>
    <xf numFmtId="165" fontId="22" fillId="0" borderId="56" xfId="0" applyNumberFormat="1" applyFont="1" applyBorder="1"/>
    <xf numFmtId="165" fontId="22" fillId="0" borderId="57" xfId="0" applyNumberFormat="1" applyFont="1" applyBorder="1"/>
    <xf numFmtId="165" fontId="22" fillId="0" borderId="0" xfId="0" applyNumberFormat="1" applyFont="1"/>
    <xf numFmtId="165" fontId="2" fillId="0" borderId="0" xfId="0" applyNumberFormat="1" applyFont="1"/>
    <xf numFmtId="165" fontId="22" fillId="0" borderId="58" xfId="0" applyNumberFormat="1" applyFont="1" applyBorder="1"/>
    <xf numFmtId="165" fontId="22" fillId="0" borderId="59" xfId="0" applyNumberFormat="1" applyFont="1" applyBorder="1"/>
    <xf numFmtId="165" fontId="22" fillId="10" borderId="74" xfId="0" applyNumberFormat="1" applyFont="1" applyFill="1" applyBorder="1" applyAlignment="1">
      <alignment horizontal="center" vertical="center"/>
    </xf>
    <xf numFmtId="165" fontId="22" fillId="10" borderId="75" xfId="0" applyNumberFormat="1" applyFont="1" applyFill="1" applyBorder="1" applyAlignment="1">
      <alignment horizontal="center" vertical="center"/>
    </xf>
    <xf numFmtId="165" fontId="22" fillId="10" borderId="76" xfId="0" applyNumberFormat="1" applyFont="1" applyFill="1" applyBorder="1" applyAlignment="1">
      <alignment horizontal="center" vertical="center"/>
    </xf>
    <xf numFmtId="0" fontId="39" fillId="5" borderId="48" xfId="0" applyFont="1" applyFill="1" applyBorder="1" applyAlignment="1">
      <alignment horizontal="center"/>
    </xf>
    <xf numFmtId="0" fontId="7" fillId="16" borderId="0" xfId="0" applyFont="1" applyFill="1"/>
    <xf numFmtId="0" fontId="21" fillId="17" borderId="0" xfId="0" applyFont="1" applyFill="1"/>
    <xf numFmtId="0" fontId="41" fillId="0" borderId="0" xfId="0" applyFont="1"/>
    <xf numFmtId="0" fontId="0" fillId="0" borderId="0" xfId="0" applyAlignment="1">
      <alignment wrapText="1"/>
    </xf>
    <xf numFmtId="0" fontId="0" fillId="0" borderId="0" xfId="0" applyAlignment="1">
      <alignment horizontal="center" vertical="center" wrapText="1"/>
    </xf>
    <xf numFmtId="0" fontId="42" fillId="11" borderId="77" xfId="0" applyFont="1" applyFill="1" applyBorder="1" applyAlignment="1">
      <alignment horizontal="left" vertical="center" wrapText="1"/>
    </xf>
    <xf numFmtId="0" fontId="42" fillId="11" borderId="78" xfId="0" applyFont="1" applyFill="1" applyBorder="1" applyAlignment="1">
      <alignment horizontal="left" vertical="center" wrapText="1"/>
    </xf>
    <xf numFmtId="0" fontId="43" fillId="18" borderId="78" xfId="0" applyFont="1" applyFill="1" applyBorder="1" applyAlignment="1">
      <alignment horizontal="left" vertical="center" wrapText="1"/>
    </xf>
    <xf numFmtId="0" fontId="43" fillId="18" borderId="79" xfId="0" applyFont="1" applyFill="1" applyBorder="1" applyAlignment="1">
      <alignment horizontal="left" vertical="center" wrapText="1"/>
    </xf>
    <xf numFmtId="0" fontId="44" fillId="11" borderId="79" xfId="0" applyFont="1" applyFill="1" applyBorder="1" applyAlignment="1">
      <alignment horizontal="left" vertical="center" wrapText="1"/>
    </xf>
    <xf numFmtId="0" fontId="45" fillId="0" borderId="0" xfId="0" applyFont="1" applyAlignment="1">
      <alignment horizontal="center" vertical="center" wrapText="1"/>
    </xf>
    <xf numFmtId="0" fontId="45" fillId="0" borderId="80" xfId="0" applyFont="1" applyBorder="1" applyAlignment="1">
      <alignment horizontal="center" vertical="center" wrapText="1"/>
    </xf>
    <xf numFmtId="0" fontId="47" fillId="0" borderId="0" xfId="0" applyFont="1" applyAlignment="1">
      <alignment vertical="center"/>
    </xf>
    <xf numFmtId="0" fontId="42" fillId="18" borderId="77" xfId="0" applyFont="1" applyFill="1" applyBorder="1" applyAlignment="1">
      <alignment horizontal="left" vertical="center" wrapText="1"/>
    </xf>
    <xf numFmtId="0" fontId="48" fillId="0" borderId="0" xfId="0" applyFont="1" applyAlignment="1">
      <alignment horizontal="left" vertical="center" wrapText="1"/>
    </xf>
    <xf numFmtId="0" fontId="42" fillId="11" borderId="80" xfId="0" applyFont="1" applyFill="1" applyBorder="1" applyAlignment="1">
      <alignment horizontal="left" vertical="center" wrapText="1"/>
    </xf>
    <xf numFmtId="0" fontId="42" fillId="10" borderId="80" xfId="0" applyFont="1" applyFill="1" applyBorder="1" applyAlignment="1">
      <alignment horizontal="left" vertical="center" wrapText="1"/>
    </xf>
    <xf numFmtId="0" fontId="42" fillId="18" borderId="80" xfId="0" applyFont="1" applyFill="1" applyBorder="1" applyAlignment="1">
      <alignment horizontal="left" vertical="center" wrapText="1"/>
    </xf>
    <xf numFmtId="0" fontId="42" fillId="19" borderId="78" xfId="0" applyFont="1" applyFill="1" applyBorder="1" applyAlignment="1">
      <alignment horizontal="left" vertical="center" wrapText="1"/>
    </xf>
    <xf numFmtId="0" fontId="44" fillId="19" borderId="79" xfId="0" applyFont="1" applyFill="1" applyBorder="1" applyAlignment="1">
      <alignment horizontal="left" vertical="center" wrapText="1"/>
    </xf>
    <xf numFmtId="0" fontId="49" fillId="0" borderId="0" xfId="0" applyFont="1" applyAlignment="1">
      <alignment horizontal="center" vertical="center" wrapText="1"/>
    </xf>
    <xf numFmtId="0" fontId="49" fillId="0" borderId="80" xfId="0" applyFont="1" applyBorder="1" applyAlignment="1">
      <alignment horizontal="center" vertical="center" wrapText="1"/>
    </xf>
    <xf numFmtId="0" fontId="0" fillId="0" borderId="77" xfId="0" applyBorder="1" applyAlignment="1">
      <alignment horizontal="center" vertical="center" wrapText="1"/>
    </xf>
    <xf numFmtId="0" fontId="0" fillId="0" borderId="79" xfId="0" applyBorder="1" applyAlignment="1">
      <alignment horizontal="center" vertical="center" wrapText="1"/>
    </xf>
    <xf numFmtId="9" fontId="8" fillId="0" borderId="81" xfId="0" applyNumberFormat="1" applyFont="1" applyBorder="1"/>
    <xf numFmtId="0" fontId="13" fillId="0" borderId="82" xfId="0" applyFont="1" applyBorder="1"/>
    <xf numFmtId="9" fontId="8" fillId="0" borderId="83" xfId="0" applyNumberFormat="1" applyFont="1" applyBorder="1"/>
    <xf numFmtId="165" fontId="32" fillId="0" borderId="84" xfId="0" applyNumberFormat="1" applyFont="1" applyBorder="1"/>
    <xf numFmtId="0" fontId="13" fillId="0" borderId="85" xfId="0" applyFont="1" applyBorder="1"/>
    <xf numFmtId="0" fontId="13" fillId="0" borderId="86" xfId="0" applyFont="1" applyBorder="1"/>
    <xf numFmtId="9" fontId="8" fillId="0" borderId="87" xfId="0" applyNumberFormat="1" applyFont="1" applyBorder="1"/>
    <xf numFmtId="165" fontId="32" fillId="0" borderId="88" xfId="0" applyNumberFormat="1" applyFont="1" applyBorder="1"/>
    <xf numFmtId="0" fontId="8" fillId="0" borderId="82" xfId="0" applyFont="1" applyBorder="1"/>
    <xf numFmtId="9" fontId="8" fillId="0" borderId="89" xfId="0" applyNumberFormat="1" applyFont="1" applyBorder="1"/>
    <xf numFmtId="9" fontId="8" fillId="0" borderId="90" xfId="0" applyNumberFormat="1" applyFont="1" applyBorder="1"/>
    <xf numFmtId="165" fontId="32" fillId="0" borderId="91" xfId="0" applyNumberFormat="1" applyFont="1" applyBorder="1"/>
    <xf numFmtId="9" fontId="8" fillId="0" borderId="92" xfId="0" applyNumberFormat="1" applyFont="1" applyBorder="1"/>
    <xf numFmtId="0" fontId="13" fillId="0" borderId="93" xfId="0" applyFont="1" applyBorder="1"/>
    <xf numFmtId="0" fontId="13" fillId="0" borderId="94" xfId="0" applyFont="1" applyBorder="1"/>
    <xf numFmtId="0" fontId="20" fillId="0" borderId="95" xfId="0" applyFont="1" applyBorder="1" applyAlignment="1">
      <alignment horizontal="left" vertical="center"/>
    </xf>
    <xf numFmtId="0" fontId="20" fillId="0" borderId="96" xfId="0" applyFont="1" applyBorder="1" applyAlignment="1">
      <alignment horizontal="left" vertical="center"/>
    </xf>
    <xf numFmtId="165" fontId="52" fillId="8" borderId="17" xfId="0" applyNumberFormat="1" applyFont="1" applyFill="1" applyBorder="1"/>
    <xf numFmtId="165" fontId="53" fillId="9" borderId="17" xfId="0" applyNumberFormat="1" applyFont="1" applyFill="1" applyBorder="1"/>
    <xf numFmtId="165" fontId="54" fillId="5" borderId="69" xfId="0" applyNumberFormat="1" applyFont="1" applyFill="1" applyBorder="1"/>
    <xf numFmtId="165" fontId="22" fillId="0" borderId="52" xfId="0" applyNumberFormat="1" applyFont="1" applyBorder="1" applyAlignment="1">
      <alignment horizontal="center"/>
    </xf>
    <xf numFmtId="165" fontId="22" fillId="0" borderId="64" xfId="0" applyNumberFormat="1" applyFont="1" applyBorder="1" applyAlignment="1">
      <alignment horizontal="center"/>
    </xf>
    <xf numFmtId="166" fontId="9" fillId="10" borderId="47" xfId="0" applyNumberFormat="1" applyFont="1" applyFill="1" applyBorder="1"/>
    <xf numFmtId="0" fontId="2" fillId="4" borderId="0" xfId="0" applyFont="1" applyFill="1" applyAlignment="1">
      <alignment horizontal="center" wrapText="1"/>
    </xf>
    <xf numFmtId="0" fontId="20" fillId="9" borderId="7" xfId="0" applyFont="1" applyFill="1" applyBorder="1" applyAlignment="1">
      <alignment horizontal="left" vertical="center"/>
    </xf>
    <xf numFmtId="0" fontId="20" fillId="9" borderId="8" xfId="0" applyFont="1" applyFill="1" applyBorder="1" applyAlignment="1">
      <alignment horizontal="left" vertical="center"/>
    </xf>
    <xf numFmtId="165" fontId="10" fillId="9" borderId="8" xfId="0" applyNumberFormat="1" applyFont="1" applyFill="1" applyBorder="1" applyAlignment="1">
      <alignment horizontal="left" vertical="center"/>
    </xf>
    <xf numFmtId="164" fontId="10" fillId="9" borderId="8" xfId="0" applyNumberFormat="1" applyFont="1" applyFill="1" applyBorder="1" applyAlignment="1">
      <alignment horizontal="left" vertical="center"/>
    </xf>
    <xf numFmtId="0" fontId="6" fillId="13" borderId="21" xfId="0" applyFont="1" applyFill="1" applyBorder="1" applyAlignment="1">
      <alignment horizontal="center" vertical="center"/>
    </xf>
    <xf numFmtId="0" fontId="6" fillId="13" borderId="22" xfId="0" applyFont="1" applyFill="1" applyBorder="1" applyAlignment="1">
      <alignment horizontal="center" vertical="center"/>
    </xf>
    <xf numFmtId="0" fontId="6" fillId="13" borderId="47" xfId="0" applyFont="1" applyFill="1" applyBorder="1" applyAlignment="1">
      <alignment horizontal="center" vertical="center"/>
    </xf>
    <xf numFmtId="0" fontId="3" fillId="3" borderId="0" xfId="0" applyFont="1" applyFill="1" applyAlignment="1">
      <alignment horizontal="center" vertical="center"/>
    </xf>
    <xf numFmtId="0" fontId="40" fillId="4" borderId="54" xfId="0" applyFont="1" applyFill="1" applyBorder="1" applyAlignment="1">
      <alignment horizontal="center" vertical="center"/>
    </xf>
    <xf numFmtId="0" fontId="20" fillId="9" borderId="7" xfId="0" applyFont="1" applyFill="1" applyBorder="1" applyAlignment="1">
      <alignment horizontal="left" vertical="center"/>
    </xf>
    <xf numFmtId="0" fontId="20" fillId="9" borderId="8" xfId="0" applyFont="1" applyFill="1" applyBorder="1" applyAlignment="1">
      <alignment horizontal="left" vertical="center"/>
    </xf>
    <xf numFmtId="165" fontId="10" fillId="9" borderId="8" xfId="0" applyNumberFormat="1" applyFont="1" applyFill="1" applyBorder="1" applyAlignment="1">
      <alignment horizontal="left" vertical="center"/>
    </xf>
    <xf numFmtId="165" fontId="10" fillId="9" borderId="9" xfId="0" applyNumberFormat="1" applyFont="1" applyFill="1" applyBorder="1" applyAlignment="1">
      <alignment horizontal="left" vertical="center"/>
    </xf>
    <xf numFmtId="0" fontId="6" fillId="13" borderId="97" xfId="0" applyFont="1" applyFill="1" applyBorder="1" applyAlignment="1">
      <alignment horizontal="center" vertical="center"/>
    </xf>
    <xf numFmtId="0" fontId="6" fillId="13" borderId="98" xfId="0" applyFont="1" applyFill="1" applyBorder="1" applyAlignment="1">
      <alignment horizontal="center" vertical="center"/>
    </xf>
    <xf numFmtId="164" fontId="10" fillId="9" borderId="8" xfId="0" applyNumberFormat="1" applyFont="1" applyFill="1" applyBorder="1" applyAlignment="1">
      <alignment horizontal="left" vertical="center"/>
    </xf>
    <xf numFmtId="164" fontId="10" fillId="9" borderId="9" xfId="0" applyNumberFormat="1" applyFont="1" applyFill="1" applyBorder="1" applyAlignment="1">
      <alignment horizontal="left" vertical="center"/>
    </xf>
    <xf numFmtId="0" fontId="35" fillId="13" borderId="21" xfId="0" applyFont="1" applyFill="1" applyBorder="1" applyAlignment="1">
      <alignment horizontal="center" vertical="center"/>
    </xf>
    <xf numFmtId="0" fontId="35" fillId="13" borderId="47" xfId="0" applyFont="1" applyFill="1" applyBorder="1" applyAlignment="1">
      <alignment horizontal="center" vertical="center"/>
    </xf>
    <xf numFmtId="0" fontId="35" fillId="13" borderId="22" xfId="0" applyFont="1" applyFill="1" applyBorder="1" applyAlignment="1">
      <alignment horizontal="center" vertical="center"/>
    </xf>
    <xf numFmtId="0" fontId="35" fillId="12" borderId="21" xfId="0" applyFont="1" applyFill="1" applyBorder="1" applyAlignment="1">
      <alignment horizontal="center" vertical="center"/>
    </xf>
    <xf numFmtId="0" fontId="35" fillId="12" borderId="22" xfId="0" applyFont="1" applyFill="1" applyBorder="1" applyAlignment="1">
      <alignment horizontal="center" vertical="center"/>
    </xf>
    <xf numFmtId="0" fontId="35" fillId="12" borderId="47" xfId="0" applyFont="1" applyFill="1" applyBorder="1" applyAlignment="1">
      <alignment horizontal="center" vertical="center"/>
    </xf>
    <xf numFmtId="0" fontId="3" fillId="3" borderId="0" xfId="0" applyFont="1" applyFill="1" applyAlignment="1">
      <alignment horizontal="left" vertical="center"/>
    </xf>
  </cellXfs>
  <cellStyles count="6">
    <cellStyle name="Normal" xfId="0"/>
    <cellStyle name="Percent" xfId="15"/>
    <cellStyle name="Currency" xfId="16"/>
    <cellStyle name="Currency [0]" xfId="17"/>
    <cellStyle name="Comma" xfId="18"/>
    <cellStyle name="Comma [0]" xfId="19"/>
  </cellStyles>
  <dxfs count="4">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5"/>
          <c:extLst>
            <c:ext xmlns:c14="http://schemas.microsoft.com/office/drawing/2007/8/2/chart" uri="{6F2FDCE9-48DA-4B69-8628-5D25D57E5C99}">
              <c14:invertSolidFillFmt>
                <c14:spPr>
                  <a:solidFill>
                    <a:srgbClr val="000000"/>
                  </a:solidFill>
                </c14:spPr>
              </c14:invertSolidFillFmt>
            </c:ext>
          </c:extLst>
          <c:dPt>
            <c:idx val="0"/>
            <c:explosion val="1"/>
            <c:spPr>
              <a:solidFill>
                <a:schemeClr val="accent1"/>
              </a:solidFill>
              <a:ln w="19050">
                <a:solidFill>
                  <a:schemeClr val="bg1"/>
                </a:solidFill>
              </a:ln>
            </c:spPr>
          </c:dPt>
          <c:dPt>
            <c:idx val="1"/>
            <c:explosion val="1"/>
            <c:spPr>
              <a:solidFill>
                <a:schemeClr val="accent2"/>
              </a:solidFill>
              <a:ln w="19050">
                <a:solidFill>
                  <a:schemeClr val="bg1"/>
                </a:solidFill>
              </a:ln>
            </c:spPr>
          </c:dPt>
          <c:dPt>
            <c:idx val="2"/>
            <c:explosion val="1"/>
            <c:spPr>
              <a:solidFill>
                <a:schemeClr val="accent3"/>
              </a:solidFill>
              <a:ln w="19050">
                <a:solidFill>
                  <a:schemeClr val="bg1"/>
                </a:solidFill>
              </a:ln>
            </c:spPr>
          </c:dPt>
          <c:dLbls>
            <c:numFmt formatCode="General" sourceLinked="1"/>
            <c:spPr>
              <a:noFill/>
              <a:ln>
                <a:noFill/>
              </a:ln>
            </c:spPr>
            <c:txPr>
              <a:bodyPr vert="horz" rot="0" anchor="ctr"/>
              <a:lstStyle/>
              <a:p>
                <a:pPr algn="ctr">
                  <a:defRPr lang="en-US" cap="none" sz="1800" b="0" i="0" u="none" baseline="0">
                    <a:solidFill>
                      <a:schemeClr val="tx1">
                        <a:lumMod val="75000"/>
                        <a:lumOff val="25000"/>
                      </a:schemeClr>
                    </a:solidFill>
                    <a:latin typeface="Arial Nova Light"/>
                    <a:ea typeface="Arial Nova Light"/>
                    <a:cs typeface="Arial Nova Light"/>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'TEE KOOPIA'!$I$6:$I$8</c:f>
              <c:strCache/>
            </c:strRef>
          </c:cat>
          <c:val>
            <c:numRef>
              <c:f>'TEE KOOPIA'!$J$6:$J$8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Lbls>
            <c:numFmt formatCode="General" sourceLinked="1"/>
            <c:spPr>
              <a:noFill/>
              <a:ln>
                <a:noFill/>
              </a:ln>
            </c:spPr>
            <c:txPr>
              <a:bodyPr vert="horz" rot="0" anchor="ctr"/>
              <a:lstStyle/>
              <a:p>
                <a:pPr algn="ctr">
                  <a:defRPr lang="en-US" cap="none" sz="1400" b="0" i="0" u="none" baseline="0">
                    <a:solidFill>
                      <a:schemeClr val="tx1">
                        <a:lumMod val="75000"/>
                        <a:lumOff val="25000"/>
                      </a:schemeClr>
                    </a:solidFill>
                    <a:latin typeface="Book Antiqua"/>
                    <a:ea typeface="Book Antiqua"/>
                    <a:cs typeface="Book Antiqua"/>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'TEE KOOPIA'!$I$6:$I$8</c:f>
              <c:strCache/>
            </c:strRef>
          </c:cat>
          <c:val>
            <c:numRef>
              <c:f>'TEE KOOPIA'!$K$6:$K$8</c:f>
              <c:numCache/>
            </c:numRef>
          </c:val>
        </c:ser>
      </c:pieChart>
      <c:spPr>
        <a:noFill/>
        <a:ln>
          <a:noFill/>
        </a:ln>
      </c:spPr>
    </c:plotArea>
    <c:legend>
      <c:legendPos val="b"/>
      <c:layout/>
      <c:overlay val="0"/>
      <c:spPr>
        <a:noFill/>
        <a:ln>
          <a:noFill/>
        </a:ln>
      </c:spPr>
      <c:txPr>
        <a:bodyPr vert="horz" rot="0"/>
        <a:lstStyle/>
        <a:p>
          <a:pPr>
            <a:defRPr lang="en-US" cap="none" sz="1600" b="0" i="0" u="none" baseline="0">
              <a:solidFill>
                <a:schemeClr val="tx1">
                  <a:lumMod val="65000"/>
                  <a:lumOff val="35000"/>
                </a:schemeClr>
              </a:solidFill>
              <a:latin typeface="Arial Nova Light"/>
              <a:ea typeface="Arial Nova Light"/>
              <a:cs typeface="Arial Nova Light"/>
            </a:defRPr>
          </a:pPr>
        </a:p>
      </c:txPr>
    </c:legend>
    <c:plotVisOnly val="1"/>
    <c:dispBlanksAs val="gap"/>
    <c:showDLblsOverMax val="0"/>
  </c:chart>
  <c:spPr>
    <a:solidFill>
      <a:schemeClr val="bg1"/>
    </a:solidFill>
    <a:ln w="9525" cap="flat" cmpd="sng">
      <a:solidFill>
        <a:schemeClr val="bg1"/>
      </a:solidFill>
      <a:round/>
    </a:ln>
  </c:spPr>
  <c:txPr>
    <a:bodyPr vert="horz" rot="0"/>
    <a:lstStyle/>
    <a:p>
      <a:pPr>
        <a:defRPr lang="en-US" cap="none" sz="1400" u="none" baseline="0">
          <a:latin typeface="Book Antiqua"/>
          <a:ea typeface="Book Antiqua"/>
          <a:cs typeface="Book Antiqua"/>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000" b="0" i="0" u="none" baseline="0">
                <a:solidFill>
                  <a:schemeClr val="tx1">
                    <a:lumMod val="50000"/>
                    <a:lumOff val="50000"/>
                  </a:schemeClr>
                </a:solidFill>
                <a:latin typeface="Arial Nova"/>
                <a:ea typeface="Arial Nova"/>
                <a:cs typeface="Arial Nova"/>
              </a:rPr>
              <a:t>Kulutused</a:t>
            </a:r>
            <a:r>
              <a:rPr lang="en-US" cap="none" sz="2000" b="0" i="0" u="none" baseline="0">
                <a:solidFill>
                  <a:schemeClr val="tx1">
                    <a:lumMod val="50000"/>
                    <a:lumOff val="50000"/>
                  </a:schemeClr>
                </a:solidFill>
                <a:latin typeface="Arial Nova"/>
                <a:ea typeface="Arial Nova"/>
                <a:cs typeface="Arial Nova"/>
              </a:rPr>
              <a:t> kategooriati</a:t>
            </a:r>
          </a:p>
        </c:rich>
      </c:tx>
      <c:layout>
        <c:manualLayout>
          <c:xMode val="edge"/>
          <c:yMode val="edge"/>
          <c:x val="0.38325"/>
          <c:y val="0.092"/>
        </c:manualLayout>
      </c:layout>
      <c:overlay val="0"/>
      <c:spPr>
        <a:noFill/>
        <a:ln>
          <a:noFill/>
        </a:ln>
      </c:spPr>
    </c:title>
    <c:plotArea>
      <c:layout>
        <c:manualLayout>
          <c:layoutTarget val="inner"/>
          <c:xMode val="edge"/>
          <c:yMode val="edge"/>
          <c:x val="0.30025"/>
          <c:y val="0.1545"/>
          <c:w val="0.403"/>
          <c:h val="0.6715"/>
        </c:manualLayout>
      </c:layout>
      <c:doughnutChart>
        <c:varyColors val="1"/>
        <c:ser>
          <c:idx val="0"/>
          <c:order val="0"/>
          <c:tx>
            <c:strRef>
              <c:f>'TEE KOOPIA'!$U$37:$AA$37</c:f>
              <c:strCache>
                <c:ptCount val="1"/>
                <c:pt idx="0">
                  <c:v>y</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Pt>
            <c:idx val="6"/>
            <c:spPr>
              <a:solidFill>
                <a:schemeClr val="accent1">
                  <a:lumMod val="60000"/>
                </a:schemeClr>
              </a:solidFill>
              <a:ln w="19050">
                <a:solidFill>
                  <a:schemeClr val="bg1"/>
                </a:solidFill>
              </a:ln>
            </c:spPr>
          </c:dPt>
          <c:dPt>
            <c:idx val="7"/>
            <c:spPr>
              <a:solidFill>
                <a:schemeClr val="accent2">
                  <a:lumMod val="60000"/>
                </a:schemeClr>
              </a:solidFill>
              <a:ln w="19050">
                <a:solidFill>
                  <a:schemeClr val="bg1"/>
                </a:solidFill>
              </a:ln>
            </c:spPr>
          </c:dPt>
          <c:dLbls>
            <c:numFmt formatCode="General" sourceLinked="1"/>
            <c:showLegendKey val="0"/>
            <c:showVal val="0"/>
            <c:showBubbleSize val="0"/>
            <c:showCatName val="0"/>
            <c:showSerName val="0"/>
            <c:showLeaderLines val="1"/>
            <c:showPercent val="0"/>
          </c:dLbls>
          <c:cat>
            <c:strRef>
              <c:f>'TEE KOOPIA'!$U$37:$AB$37</c:f>
              <c:strCache/>
            </c:strRef>
          </c:cat>
          <c:val>
            <c:numRef>
              <c:f>'TEE KOOPIA'!$U$36:$AB$36</c:f>
              <c:numCache/>
            </c:numRef>
          </c:val>
        </c:ser>
        <c:holeSize val="75"/>
      </c:doughnutChart>
      <c:spPr>
        <a:noFill/>
        <a:ln>
          <a:noFill/>
        </a:ln>
      </c:spPr>
    </c:plotArea>
    <c:legend>
      <c:legendPos val="b"/>
      <c:layout/>
      <c:overlay val="0"/>
      <c:spPr>
        <a:noFill/>
        <a:ln>
          <a:noFill/>
        </a:ln>
      </c:spPr>
      <c:txPr>
        <a:bodyPr vert="horz" rot="0"/>
        <a:lstStyle/>
        <a:p>
          <a:pPr>
            <a:defRPr lang="en-US" cap="none" sz="1800" b="0" i="0" u="none" baseline="0">
              <a:solidFill>
                <a:schemeClr val="tx1">
                  <a:lumMod val="50000"/>
                  <a:lumOff val="50000"/>
                </a:schemeClr>
              </a:solidFill>
              <a:latin typeface="Arial Nova"/>
              <a:ea typeface="Arial Nova"/>
              <a:cs typeface="Arial Nova"/>
            </a:defRPr>
          </a:pPr>
        </a:p>
      </c:txPr>
    </c:legend>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5"/>
          <c:extLst>
            <c:ext xmlns:c14="http://schemas.microsoft.com/office/drawing/2007/8/2/chart" uri="{6F2FDCE9-48DA-4B69-8628-5D25D57E5C99}">
              <c14:invertSolidFillFmt>
                <c14:spPr>
                  <a:solidFill>
                    <a:srgbClr val="000000"/>
                  </a:solidFill>
                </c14:spPr>
              </c14:invertSolidFillFmt>
            </c:ext>
          </c:extLst>
          <c:dPt>
            <c:idx val="0"/>
            <c:explosion val="1"/>
            <c:spPr>
              <a:solidFill>
                <a:schemeClr val="accent1"/>
              </a:solidFill>
              <a:ln w="19050">
                <a:solidFill>
                  <a:schemeClr val="bg1"/>
                </a:solidFill>
              </a:ln>
            </c:spPr>
          </c:dPt>
          <c:dPt>
            <c:idx val="1"/>
            <c:explosion val="1"/>
            <c:spPr>
              <a:solidFill>
                <a:schemeClr val="accent2"/>
              </a:solidFill>
              <a:ln w="19050">
                <a:solidFill>
                  <a:schemeClr val="bg1"/>
                </a:solidFill>
              </a:ln>
            </c:spPr>
          </c:dPt>
          <c:dPt>
            <c:idx val="2"/>
            <c:explosion val="1"/>
            <c:spPr>
              <a:solidFill>
                <a:schemeClr val="accent3"/>
              </a:solidFill>
              <a:ln w="19050">
                <a:solidFill>
                  <a:schemeClr val="bg1"/>
                </a:solidFill>
              </a:ln>
            </c:spPr>
          </c:dPt>
          <c:dLbls>
            <c:numFmt formatCode="General" sourceLinked="1"/>
            <c:spPr>
              <a:noFill/>
              <a:ln>
                <a:noFill/>
              </a:ln>
            </c:spPr>
            <c:txPr>
              <a:bodyPr vert="horz" rot="0" anchor="ctr"/>
              <a:lstStyle/>
              <a:p>
                <a:pPr algn="ctr">
                  <a:defRPr lang="en-US" cap="none" sz="2000" b="0" i="0" u="none" baseline="0">
                    <a:solidFill>
                      <a:schemeClr val="tx1">
                        <a:lumMod val="75000"/>
                        <a:lumOff val="25000"/>
                      </a:schemeClr>
                    </a:solidFill>
                    <a:latin typeface="Arial Nova Light"/>
                    <a:ea typeface="Arial Nova Light"/>
                    <a:cs typeface="Arial Nova Light"/>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Näidiskuu!$I$6:$I$8</c:f>
              <c:strCache/>
            </c:strRef>
          </c:cat>
          <c:val>
            <c:numRef>
              <c:f>Näidiskuu!$J$6:$J$8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Lbls>
            <c:numFmt formatCode="General" sourceLinked="1"/>
            <c:spPr>
              <a:noFill/>
              <a:ln>
                <a:noFill/>
              </a:ln>
            </c:spPr>
            <c:txPr>
              <a:bodyPr vert="horz" rot="0" anchor="ctr"/>
              <a:lstStyle/>
              <a:p>
                <a:pPr algn="ctr">
                  <a:defRPr lang="en-US" cap="none" sz="1400" b="0" i="0" u="none" baseline="0">
                    <a:solidFill>
                      <a:schemeClr val="tx1">
                        <a:lumMod val="75000"/>
                        <a:lumOff val="25000"/>
                      </a:schemeClr>
                    </a:solidFill>
                    <a:latin typeface="Book Antiqua"/>
                    <a:ea typeface="Book Antiqua"/>
                    <a:cs typeface="Book Antiqua"/>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Näidiskuu!$I$6:$I$8</c:f>
              <c:strCache/>
            </c:strRef>
          </c:cat>
          <c:val>
            <c:numRef>
              <c:f>Näidiskuu!$K$6:$K$8</c:f>
              <c:numCache/>
            </c:numRef>
          </c:val>
        </c:ser>
      </c:pieChart>
      <c:spPr>
        <a:noFill/>
        <a:ln>
          <a:noFill/>
        </a:ln>
      </c:spPr>
    </c:plotArea>
    <c:legend>
      <c:legendPos val="b"/>
      <c:layout>
        <c:manualLayout>
          <c:xMode val="edge"/>
          <c:yMode val="edge"/>
          <c:x val="0.24075"/>
          <c:y val="0.89"/>
          <c:w val="0.51875"/>
          <c:h val="0.097"/>
        </c:manualLayout>
      </c:layout>
      <c:overlay val="0"/>
      <c:spPr>
        <a:noFill/>
        <a:ln>
          <a:noFill/>
        </a:ln>
      </c:spPr>
      <c:txPr>
        <a:bodyPr vert="horz" rot="0"/>
        <a:lstStyle/>
        <a:p>
          <a:pPr>
            <a:defRPr lang="en-US" cap="none" sz="2000" b="0" i="0" u="none" baseline="0">
              <a:solidFill>
                <a:schemeClr val="tx1">
                  <a:lumMod val="65000"/>
                  <a:lumOff val="35000"/>
                </a:schemeClr>
              </a:solidFill>
              <a:latin typeface="Arial Nova Light"/>
              <a:ea typeface="Arial Nova Light"/>
              <a:cs typeface="Arial Nova Light"/>
            </a:defRPr>
          </a:pPr>
        </a:p>
      </c:txPr>
    </c:legend>
    <c:plotVisOnly val="1"/>
    <c:dispBlanksAs val="gap"/>
    <c:showDLblsOverMax val="0"/>
  </c:chart>
  <c:spPr>
    <a:solidFill>
      <a:schemeClr val="bg1"/>
    </a:solidFill>
    <a:ln w="9525" cap="flat" cmpd="sng">
      <a:solidFill>
        <a:schemeClr val="bg1"/>
      </a:solidFill>
      <a:round/>
    </a:ln>
  </c:spPr>
  <c:txPr>
    <a:bodyPr vert="horz" rot="0"/>
    <a:lstStyle/>
    <a:p>
      <a:pPr>
        <a:defRPr lang="en-US" cap="none" sz="1400" u="none" baseline="0">
          <a:latin typeface="Book Antiqua"/>
          <a:ea typeface="Book Antiqua"/>
          <a:cs typeface="Book Antiqua"/>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000" b="0" i="0" u="none" baseline="0">
                <a:latin typeface="Arial Nova"/>
                <a:ea typeface="Arial Nova"/>
                <a:cs typeface="Arial Nova"/>
              </a:rPr>
              <a:t>Kulutused</a:t>
            </a:r>
            <a:r>
              <a:rPr lang="en-US" cap="none" sz="2000" b="0" i="0" u="none" baseline="0">
                <a:latin typeface="Arial Nova"/>
                <a:ea typeface="Arial Nova"/>
                <a:cs typeface="Arial Nova"/>
              </a:rPr>
              <a:t> kategooriati</a:t>
            </a:r>
          </a:p>
        </c:rich>
      </c:tx>
      <c:layout>
        <c:manualLayout>
          <c:xMode val="edge"/>
          <c:yMode val="edge"/>
          <c:x val="0.35925"/>
          <c:y val="0.0665"/>
        </c:manualLayout>
      </c:layout>
      <c:overlay val="0"/>
      <c:spPr>
        <a:noFill/>
        <a:ln>
          <a:noFill/>
        </a:ln>
      </c:spPr>
    </c:title>
    <c:plotArea>
      <c:layout>
        <c:manualLayout>
          <c:layoutTarget val="inner"/>
          <c:xMode val="edge"/>
          <c:yMode val="edge"/>
          <c:x val="0.268"/>
          <c:y val="0.1625"/>
          <c:w val="0.38675"/>
          <c:h val="0.629"/>
        </c:manualLayout>
      </c:layout>
      <c:doughnutChart>
        <c:varyColors val="1"/>
        <c:ser>
          <c:idx val="0"/>
          <c:order val="0"/>
          <c:tx>
            <c:strRef>
              <c:f>Näidiskuu!$U$37:$AA$37</c:f>
              <c:strCache>
                <c:ptCount val="1"/>
                <c:pt idx="0">
                  <c:v>Väljas söömine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Pt>
            <c:idx val="6"/>
            <c:spPr>
              <a:solidFill>
                <a:schemeClr val="accent1">
                  <a:lumMod val="60000"/>
                </a:schemeClr>
              </a:solidFill>
              <a:ln w="19050">
                <a:solidFill>
                  <a:schemeClr val="bg1"/>
                </a:solidFill>
              </a:ln>
            </c:spPr>
          </c:dPt>
          <c:dPt>
            <c:idx val="7"/>
            <c:spPr>
              <a:solidFill>
                <a:schemeClr val="accent2">
                  <a:lumMod val="60000"/>
                </a:schemeClr>
              </a:solidFill>
              <a:ln w="19050">
                <a:solidFill>
                  <a:schemeClr val="bg1"/>
                </a:solidFill>
              </a:ln>
            </c:spPr>
          </c:dPt>
          <c:dLbls>
            <c:numFmt formatCode="General" sourceLinked="1"/>
            <c:showLegendKey val="0"/>
            <c:showVal val="0"/>
            <c:showBubbleSize val="0"/>
            <c:showCatName val="0"/>
            <c:showSerName val="0"/>
            <c:showLeaderLines val="1"/>
            <c:showPercent val="0"/>
          </c:dLbls>
          <c:cat>
            <c:strRef>
              <c:f>Näidiskuu!$U$37:$AB$37</c:f>
              <c:strCache/>
            </c:strRef>
          </c:cat>
          <c:val>
            <c:numRef>
              <c:f>Näidiskuu!$U$36:$AB$36</c:f>
              <c:numCache/>
            </c:numRef>
          </c:val>
        </c:ser>
        <c:holeSize val="75"/>
      </c:doughnutChart>
      <c:spPr>
        <a:noFill/>
        <a:ln>
          <a:noFill/>
        </a:ln>
      </c:spPr>
    </c:plotArea>
    <c:legend>
      <c:legendPos val="b"/>
      <c:layout/>
      <c:overlay val="0"/>
      <c:spPr>
        <a:noFill/>
        <a:ln>
          <a:noFill/>
        </a:ln>
      </c:spPr>
      <c:txPr>
        <a:bodyPr vert="horz" rot="0"/>
        <a:lstStyle/>
        <a:p>
          <a:pPr>
            <a:defRPr lang="en-US" cap="none" sz="2000" b="0" i="0" u="none" baseline="0">
              <a:solidFill>
                <a:schemeClr val="tx1">
                  <a:lumMod val="65000"/>
                  <a:lumOff val="35000"/>
                </a:schemeClr>
              </a:solidFill>
              <a:latin typeface="Arial Nova"/>
              <a:ea typeface="Arial Nova"/>
              <a:cs typeface="Arial Nova"/>
            </a:defRPr>
          </a:pPr>
        </a:p>
      </c:txPr>
    </c:legend>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0" i="0" u="none" baseline="0">
                <a:solidFill>
                  <a:schemeClr val="accent1"/>
                </a:solidFill>
                <a:latin typeface="Arial Nova Light"/>
                <a:ea typeface="Arial Nova Light"/>
                <a:cs typeface="Arial Nova Light"/>
              </a:rPr>
              <a:t>Portfelli</a:t>
            </a:r>
            <a:r>
              <a:rPr lang="en-US" cap="none" sz="1600" b="0" i="0" u="none" baseline="0">
                <a:solidFill>
                  <a:schemeClr val="accent1"/>
                </a:solidFill>
                <a:latin typeface="Arial Nova Light"/>
                <a:ea typeface="Arial Nova Light"/>
                <a:cs typeface="Arial Nova Light"/>
              </a:rPr>
              <a:t> kasv vs investeeringute kogumaht vs igakuine investeering 31. detsembriks</a:t>
            </a:r>
          </a:p>
        </c:rich>
      </c:tx>
      <c:layout/>
      <c:overlay val="0"/>
      <c:spPr>
        <a:noFill/>
        <a:ln>
          <a:noFill/>
        </a:ln>
      </c:spPr>
    </c:title>
    <c:plotArea>
      <c:layout/>
      <c:barChart>
        <c:barDir val="col"/>
        <c:grouping val="clustered"/>
        <c:varyColors val="0"/>
        <c:ser>
          <c:idx val="0"/>
          <c:order val="0"/>
          <c:tx>
            <c:strRef>
              <c:f>Graafikud!$C$4</c:f>
              <c:strCache>
                <c:ptCount val="1"/>
                <c:pt idx="0">
                  <c:v>Investeeringud kokku</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Graafikud!$C$5:$C$17</c:f>
              <c:numCache/>
            </c:numRef>
          </c:val>
        </c:ser>
        <c:ser>
          <c:idx val="1"/>
          <c:order val="1"/>
          <c:tx>
            <c:strRef>
              <c:f>Graafikud!$D$4</c:f>
              <c:strCache>
                <c:ptCount val="1"/>
                <c:pt idx="0">
                  <c:v>Kuu investeering</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Graafikud!$D$5:$D$17</c:f>
              <c:numCache/>
            </c:numRef>
          </c:val>
        </c:ser>
        <c:overlap val="-27"/>
        <c:gapWidth val="219"/>
        <c:axId val="17026908"/>
        <c:axId val="19024445"/>
      </c:barChart>
      <c:lineChart>
        <c:grouping val="standard"/>
        <c:varyColors val="0"/>
        <c:ser>
          <c:idx val="2"/>
          <c:order val="2"/>
          <c:tx>
            <c:strRef>
              <c:f>Graafikud!$E$4</c:f>
              <c:strCache>
                <c:ptCount val="1"/>
                <c:pt idx="0">
                  <c:v>Väärtus portfellis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Graafikud!$E$5:$E$17</c:f>
              <c:numCache/>
            </c:numRef>
          </c:val>
          <c:smooth val="0"/>
        </c:ser>
        <c:axId val="17026908"/>
        <c:axId val="19024445"/>
      </c:lineChart>
      <c:catAx>
        <c:axId val="1702690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9024445"/>
        <c:crosses val="autoZero"/>
        <c:auto val="1"/>
        <c:lblOffset val="100"/>
        <c:noMultiLvlLbl val="0"/>
      </c:catAx>
      <c:valAx>
        <c:axId val="19024445"/>
        <c:scaling>
          <c:orientation val="minMax"/>
        </c:scaling>
        <c:axPos val="l"/>
        <c:majorGridlines>
          <c:spPr>
            <a:ln w="9525" cap="flat" cmpd="sng">
              <a:solidFill>
                <a:schemeClr val="tx1">
                  <a:lumMod val="15000"/>
                  <a:lumOff val="85000"/>
                </a:schemeClr>
              </a:solidFill>
              <a:round/>
            </a:ln>
          </c:spPr>
        </c:majorGridlines>
        <c:delete val="0"/>
        <c:numFmt formatCode="#\ ##0\ &quot;€&quot;"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Arial Nova Light"/>
                <a:ea typeface="Arial Nova Light"/>
                <a:cs typeface="Arial Nova Light"/>
              </a:defRPr>
            </a:pPr>
          </a:p>
        </c:txPr>
        <c:crossAx val="17026908"/>
        <c:crosses val="autoZero"/>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chemeClr val="tx1">
                  <a:lumMod val="65000"/>
                  <a:lumOff val="35000"/>
                </a:schemeClr>
              </a:solidFill>
              <a:latin typeface="Arial Nova Light"/>
              <a:ea typeface="Arial Nova Light"/>
              <a:cs typeface="Arial Nova Light"/>
            </a:defRPr>
          </a:pPr>
        </a:p>
      </c:txPr>
    </c:legend>
    <c:plotVisOnly val="1"/>
    <c:dispBlanksAs val="gap"/>
    <c:showDLblsOverMax val="0"/>
  </c:chart>
  <c:spPr>
    <a:solidFill>
      <a:schemeClr val="bg1"/>
    </a:solidFill>
    <a:ln w="9525"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0" i="0" u="none" baseline="0">
                <a:solidFill>
                  <a:schemeClr val="accent1"/>
                </a:solidFill>
                <a:latin typeface="Arial Nova Light"/>
                <a:ea typeface="Arial Nova Light"/>
                <a:cs typeface="Arial Nova Light"/>
              </a:rPr>
              <a:t>Keskmine jaotus</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Lbls>
            <c:numFmt formatCode="General" sourceLinked="1"/>
            <c:showLegendKey val="0"/>
            <c:showVal val="0"/>
            <c:showBubbleSize val="0"/>
            <c:showCatName val="0"/>
            <c:showSerName val="0"/>
            <c:showLeaderLines val="0"/>
            <c:showPercent val="0"/>
            <c:leaderLines>
              <c:spPr>
                <a:ln w="9525" cap="flat" cmpd="sng">
                  <a:solidFill>
                    <a:schemeClr val="tx1">
                      <a:lumMod val="35000"/>
                      <a:lumOff val="65000"/>
                    </a:schemeClr>
                  </a:solidFill>
                  <a:round/>
                </a:ln>
              </c:spPr>
            </c:leaderLines>
          </c:dLbls>
          <c:cat>
            <c:strRef>
              <c:f>Graafikud!$G$22:$G$25</c:f>
              <c:strCache/>
            </c:strRef>
          </c:cat>
          <c:val>
            <c:numRef>
              <c:f>Graafikud!$H$22:$H$25</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0"/>
            <c:showPercent val="0"/>
            <c:leaderLines>
              <c:spPr>
                <a:ln w="9525" cap="flat" cmpd="sng">
                  <a:solidFill>
                    <a:schemeClr val="tx1">
                      <a:lumMod val="35000"/>
                      <a:lumOff val="65000"/>
                    </a:schemeClr>
                  </a:solidFill>
                  <a:round/>
                </a:ln>
              </c:spPr>
            </c:leaderLines>
          </c:dLbls>
          <c:cat>
            <c:strRef>
              <c:f>Graafikud!$G$22:$G$25</c:f>
              <c:strCache/>
            </c:strRef>
          </c:cat>
          <c:val>
            <c:numRef>
              <c:f>Graafikud!$I$22:$I$25</c:f>
              <c:numCache/>
            </c:numRef>
          </c:val>
        </c:ser>
      </c:pieChart>
      <c:spPr>
        <a:noFill/>
        <a:ln>
          <a:noFill/>
        </a:ln>
      </c:spPr>
    </c:plotArea>
    <c:legend>
      <c:legendPos val="b"/>
      <c:legendEntry>
        <c:idx val="0"/>
        <c:delete val="1"/>
      </c:legendEntry>
      <c:layout/>
      <c:overlay val="0"/>
      <c:spPr>
        <a:noFill/>
        <a:ln>
          <a:noFill/>
        </a:ln>
      </c:spPr>
      <c:txPr>
        <a:bodyPr vert="horz" rot="0"/>
        <a:lstStyle/>
        <a:p>
          <a:pPr>
            <a:defRPr lang="en-US" cap="none" sz="1600" b="0" i="0" u="none" baseline="0">
              <a:solidFill>
                <a:schemeClr val="tx1">
                  <a:lumMod val="65000"/>
                  <a:lumOff val="35000"/>
                </a:schemeClr>
              </a:solidFill>
              <a:latin typeface="Arial Nova Light"/>
              <a:ea typeface="Arial Nova Light"/>
              <a:cs typeface="Arial Nova Light"/>
            </a:defRPr>
          </a:pPr>
        </a:p>
      </c:txPr>
    </c:legend>
    <c:plotVisOnly val="1"/>
    <c:dispBlanksAs val="gap"/>
    <c:showDLblsOverMax val="0"/>
  </c:chart>
  <c:spPr>
    <a:solidFill>
      <a:schemeClr val="bg1"/>
    </a:solidFill>
    <a:ln w="9525"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714375</xdr:colOff>
      <xdr:row>11</xdr:row>
      <xdr:rowOff>209550</xdr:rowOff>
    </xdr:from>
    <xdr:to>
      <xdr:col>12</xdr:col>
      <xdr:colOff>571500</xdr:colOff>
      <xdr:row>26</xdr:row>
      <xdr:rowOff>152400</xdr:rowOff>
    </xdr:to>
    <xdr:graphicFrame macro="">
      <xdr:nvGraphicFramePr>
        <xdr:cNvPr id="3" name="Chart 2"/>
        <xdr:cNvGraphicFramePr/>
      </xdr:nvGraphicFramePr>
      <xdr:xfrm>
        <a:off x="9658350" y="5219700"/>
        <a:ext cx="7991475" cy="5372100"/>
      </xdr:xfrm>
      <a:graphic>
        <a:graphicData uri="http://schemas.openxmlformats.org/drawingml/2006/chart">
          <c:chart xmlns:c="http://schemas.openxmlformats.org/drawingml/2006/chart" r:id="rId1"/>
        </a:graphicData>
      </a:graphic>
    </xdr:graphicFrame>
    <xdr:clientData/>
  </xdr:twoCellAnchor>
  <xdr:twoCellAnchor>
    <xdr:from>
      <xdr:col>12</xdr:col>
      <xdr:colOff>28575</xdr:colOff>
      <xdr:row>10</xdr:row>
      <xdr:rowOff>333375</xdr:rowOff>
    </xdr:from>
    <xdr:to>
      <xdr:col>17</xdr:col>
      <xdr:colOff>581025</xdr:colOff>
      <xdr:row>27</xdr:row>
      <xdr:rowOff>200025</xdr:rowOff>
    </xdr:to>
    <xdr:graphicFrame macro="">
      <xdr:nvGraphicFramePr>
        <xdr:cNvPr id="6" name="Chart 5"/>
        <xdr:cNvGraphicFramePr/>
      </xdr:nvGraphicFramePr>
      <xdr:xfrm>
        <a:off x="17106900" y="4981575"/>
        <a:ext cx="9439275" cy="60198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981075</xdr:colOff>
      <xdr:row>11</xdr:row>
      <xdr:rowOff>209550</xdr:rowOff>
    </xdr:from>
    <xdr:to>
      <xdr:col>12</xdr:col>
      <xdr:colOff>571500</xdr:colOff>
      <xdr:row>27</xdr:row>
      <xdr:rowOff>76200</xdr:rowOff>
    </xdr:to>
    <xdr:graphicFrame macro="">
      <xdr:nvGraphicFramePr>
        <xdr:cNvPr id="2" name="Chart 1"/>
        <xdr:cNvGraphicFramePr/>
      </xdr:nvGraphicFramePr>
      <xdr:xfrm>
        <a:off x="9896475" y="5219700"/>
        <a:ext cx="7724775" cy="5657850"/>
      </xdr:xfrm>
      <a:graphic>
        <a:graphicData uri="http://schemas.openxmlformats.org/drawingml/2006/chart">
          <c:chart xmlns:c="http://schemas.openxmlformats.org/drawingml/2006/chart" r:id="rId1"/>
        </a:graphicData>
      </a:graphic>
    </xdr:graphicFrame>
    <xdr:clientData/>
  </xdr:twoCellAnchor>
  <xdr:twoCellAnchor>
    <xdr:from>
      <xdr:col>11</xdr:col>
      <xdr:colOff>1924050</xdr:colOff>
      <xdr:row>10</xdr:row>
      <xdr:rowOff>228600</xdr:rowOff>
    </xdr:from>
    <xdr:to>
      <xdr:col>18</xdr:col>
      <xdr:colOff>361950</xdr:colOff>
      <xdr:row>28</xdr:row>
      <xdr:rowOff>180975</xdr:rowOff>
    </xdr:to>
    <xdr:graphicFrame macro="">
      <xdr:nvGraphicFramePr>
        <xdr:cNvPr id="3" name="Chart 2"/>
        <xdr:cNvGraphicFramePr/>
      </xdr:nvGraphicFramePr>
      <xdr:xfrm>
        <a:off x="16649700" y="4876800"/>
        <a:ext cx="11049000" cy="64674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2600325</xdr:colOff>
      <xdr:row>20</xdr:row>
      <xdr:rowOff>123825</xdr:rowOff>
    </xdr:from>
    <xdr:to>
      <xdr:col>5</xdr:col>
      <xdr:colOff>47625</xdr:colOff>
      <xdr:row>43</xdr:row>
      <xdr:rowOff>95250</xdr:rowOff>
    </xdr:to>
    <xdr:graphicFrame macro="">
      <xdr:nvGraphicFramePr>
        <xdr:cNvPr id="4" name="Chart 3"/>
        <xdr:cNvGraphicFramePr/>
      </xdr:nvGraphicFramePr>
      <xdr:xfrm>
        <a:off x="2600325" y="7181850"/>
        <a:ext cx="8124825" cy="48387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28</xdr:row>
      <xdr:rowOff>142875</xdr:rowOff>
    </xdr:from>
    <xdr:to>
      <xdr:col>8</xdr:col>
      <xdr:colOff>1962150</xdr:colOff>
      <xdr:row>48</xdr:row>
      <xdr:rowOff>114300</xdr:rowOff>
    </xdr:to>
    <xdr:graphicFrame macro="">
      <xdr:nvGraphicFramePr>
        <xdr:cNvPr id="5" name="Chart 4"/>
        <xdr:cNvGraphicFramePr/>
      </xdr:nvGraphicFramePr>
      <xdr:xfrm>
        <a:off x="11830050" y="9210675"/>
        <a:ext cx="6591300" cy="3819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Custom 3">
      <a:dk1>
        <a:srgbClr val="222222"/>
      </a:dk1>
      <a:lt1>
        <a:sysClr val="window" lastClr="FFFFFF"/>
      </a:lt1>
      <a:dk2>
        <a:srgbClr val="4A4E5A"/>
      </a:dk2>
      <a:lt2>
        <a:srgbClr val="E4E3DC"/>
      </a:lt2>
      <a:accent1>
        <a:srgbClr val="3E5B70"/>
      </a:accent1>
      <a:accent2>
        <a:srgbClr val="EDC9B2"/>
      </a:accent2>
      <a:accent3>
        <a:srgbClr val="202C3B"/>
      </a:accent3>
      <a:accent4>
        <a:srgbClr val="83A7A3"/>
      </a:accent4>
      <a:accent5>
        <a:srgbClr val="52757F"/>
      </a:accent5>
      <a:accent6>
        <a:srgbClr val="706B73"/>
      </a:accent6>
      <a:hlink>
        <a:srgbClr val="9D8C8A"/>
      </a:hlink>
      <a:folHlink>
        <a:srgbClr val="CEE3DE"/>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CF50C-6342-4F88-BF7E-22B61752A4EF}">
  <dimension ref="A1:D19"/>
  <sheetViews>
    <sheetView tabSelected="1" zoomScale="91" zoomScaleNormal="91" workbookViewId="0" topLeftCell="A1">
      <selection activeCell="E11" sqref="E11"/>
    </sheetView>
  </sheetViews>
  <sheetFormatPr defaultColWidth="9.00390625" defaultRowHeight="15.75"/>
  <cols>
    <col min="1" max="1" width="3.875" style="0" customWidth="1"/>
    <col min="2" max="2" width="108.00390625" style="0" customWidth="1"/>
  </cols>
  <sheetData>
    <row r="1" spans="2:4" ht="30.75" customHeight="1">
      <c r="B1" s="208" t="s">
        <v>0</v>
      </c>
      <c r="C1" s="198"/>
      <c r="D1" s="198"/>
    </row>
    <row r="2" spans="1:2" ht="31.5" customHeight="1">
      <c r="A2" s="207">
        <v>1</v>
      </c>
      <c r="B2" s="201" t="s">
        <v>1</v>
      </c>
    </row>
    <row r="3" spans="1:2" ht="24" customHeight="1">
      <c r="A3" s="207">
        <v>2</v>
      </c>
      <c r="B3" s="202" t="s">
        <v>2</v>
      </c>
    </row>
    <row r="4" spans="1:2" ht="30" customHeight="1">
      <c r="A4" s="207">
        <v>3</v>
      </c>
      <c r="B4" s="202" t="s">
        <v>3</v>
      </c>
    </row>
    <row r="5" spans="1:2" ht="36" customHeight="1">
      <c r="A5" s="206"/>
      <c r="B5" s="205" t="s">
        <v>4</v>
      </c>
    </row>
    <row r="6" spans="1:2" ht="34.5" customHeight="1">
      <c r="A6" s="207">
        <v>4</v>
      </c>
      <c r="B6" s="214" t="s">
        <v>5</v>
      </c>
    </row>
    <row r="7" spans="1:2" ht="45" customHeight="1">
      <c r="A7" s="206"/>
      <c r="B7" s="215" t="s">
        <v>6</v>
      </c>
    </row>
    <row r="8" spans="1:2" ht="50.25" customHeight="1">
      <c r="A8" s="207">
        <v>5</v>
      </c>
      <c r="B8" s="212" t="s">
        <v>7</v>
      </c>
    </row>
    <row r="9" spans="1:2" ht="45.75" customHeight="1">
      <c r="A9" s="207">
        <v>6</v>
      </c>
      <c r="B9" s="209" t="s">
        <v>8</v>
      </c>
    </row>
    <row r="10" spans="1:2" ht="31.5" customHeight="1">
      <c r="A10" s="218"/>
      <c r="B10" s="203" t="s">
        <v>9</v>
      </c>
    </row>
    <row r="11" spans="1:2" ht="33" customHeight="1">
      <c r="A11" s="219"/>
      <c r="B11" s="204" t="s">
        <v>10</v>
      </c>
    </row>
    <row r="12" spans="1:2" ht="23.25" customHeight="1">
      <c r="A12" s="200"/>
      <c r="B12" s="210" t="s">
        <v>11</v>
      </c>
    </row>
    <row r="13" spans="1:2" ht="76.5" customHeight="1">
      <c r="A13" s="217">
        <v>7</v>
      </c>
      <c r="B13" s="211" t="s">
        <v>12</v>
      </c>
    </row>
    <row r="14" spans="1:2" ht="35.25" customHeight="1">
      <c r="A14" s="216">
        <v>8</v>
      </c>
      <c r="B14" s="212" t="s">
        <v>13</v>
      </c>
    </row>
    <row r="15" spans="1:2" ht="36" customHeight="1">
      <c r="A15" s="217">
        <v>9</v>
      </c>
      <c r="B15" s="213" t="s">
        <v>14</v>
      </c>
    </row>
    <row r="16" ht="15.75">
      <c r="B16" s="199"/>
    </row>
    <row r="17" ht="15.75">
      <c r="B17" s="199"/>
    </row>
    <row r="18" ht="15.75">
      <c r="B18" s="199"/>
    </row>
    <row r="19" ht="15.75">
      <c r="B19" s="199"/>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C608B-2C95-FE4D-BE25-1B62BE255838}">
  <dimension ref="A1:GF382"/>
  <sheetViews>
    <sheetView zoomScale="50" zoomScaleNormal="50" workbookViewId="0" topLeftCell="A1">
      <selection activeCell="U31" sqref="U31"/>
    </sheetView>
  </sheetViews>
  <sheetFormatPr defaultColWidth="11.00390625" defaultRowHeight="15.75"/>
  <cols>
    <col min="1" max="1" width="7.00390625" style="22" customWidth="1"/>
    <col min="2" max="2" width="15.625" style="22" customWidth="1"/>
    <col min="3" max="4" width="18.375" style="22" customWidth="1"/>
    <col min="5" max="5" width="20.625" style="22" customWidth="1"/>
    <col min="6" max="6" width="18.375" style="22" customWidth="1"/>
    <col min="7" max="7" width="19.00390625" style="22" customWidth="1"/>
    <col min="8" max="8" width="18.375" style="22" customWidth="1"/>
    <col min="9" max="9" width="21.125" style="22" customWidth="1"/>
    <col min="10" max="11" width="18.375" style="22" customWidth="1"/>
    <col min="12" max="12" width="30.50390625" style="22" customWidth="1"/>
    <col min="13" max="13" width="18.375" style="22" customWidth="1"/>
    <col min="14" max="14" width="32.00390625" style="22" customWidth="1"/>
    <col min="15" max="16" width="18.375" style="22" customWidth="1"/>
    <col min="17" max="17" width="29.50390625" style="22" customWidth="1"/>
    <col min="18" max="19" width="18.375" style="22" customWidth="1"/>
    <col min="20" max="20" width="17.625" style="22" customWidth="1"/>
    <col min="21" max="28" width="22.625" style="22" customWidth="1"/>
    <col min="29" max="29" width="16.125" style="22" customWidth="1"/>
    <col min="30" max="30" width="41.00390625" style="22" customWidth="1"/>
    <col min="31" max="16384" width="11.00390625" style="22" customWidth="1"/>
  </cols>
  <sheetData>
    <row r="1" spans="2:15" s="13" customFormat="1" ht="81.95" customHeight="1">
      <c r="B1" s="251" t="s">
        <v>15</v>
      </c>
      <c r="C1" s="251"/>
      <c r="D1" s="251"/>
      <c r="E1" s="251"/>
      <c r="F1" s="251"/>
      <c r="G1" s="251"/>
      <c r="H1" s="14"/>
      <c r="I1" s="14"/>
      <c r="J1" s="14"/>
      <c r="K1" s="14"/>
      <c r="L1" s="14"/>
      <c r="M1" s="14"/>
      <c r="N1" s="14"/>
      <c r="O1" s="14"/>
    </row>
    <row r="2" spans="2:29" s="15" customFormat="1" ht="42.75" customHeight="1">
      <c r="B2" s="16"/>
      <c r="C2" s="16"/>
      <c r="D2" s="16"/>
      <c r="E2" s="16"/>
      <c r="F2" s="16"/>
      <c r="G2" s="16"/>
      <c r="H2" s="17"/>
      <c r="I2" s="17"/>
      <c r="J2" s="17"/>
      <c r="K2" s="17"/>
      <c r="L2" s="17"/>
      <c r="M2" s="17"/>
      <c r="N2" s="17"/>
      <c r="O2" s="17"/>
      <c r="T2" s="252" t="s">
        <v>16</v>
      </c>
      <c r="U2" s="252"/>
      <c r="V2" s="252"/>
      <c r="W2" s="252"/>
      <c r="X2" s="252"/>
      <c r="Y2" s="252"/>
      <c r="Z2" s="252"/>
      <c r="AA2" s="252"/>
      <c r="AB2" s="252"/>
      <c r="AC2" s="252"/>
    </row>
    <row r="3" spans="1:188" ht="42" customHeight="1">
      <c r="A3" s="18"/>
      <c r="B3" s="127" t="s">
        <v>17</v>
      </c>
      <c r="C3" s="257" t="s">
        <v>18</v>
      </c>
      <c r="D3" s="249"/>
      <c r="E3" s="249" t="s">
        <v>19</v>
      </c>
      <c r="F3" s="258"/>
      <c r="G3" s="128" t="s">
        <v>20</v>
      </c>
      <c r="H3" s="19"/>
      <c r="I3" s="248" t="s">
        <v>21</v>
      </c>
      <c r="J3" s="249"/>
      <c r="K3" s="249"/>
      <c r="L3" s="250"/>
      <c r="M3" s="19"/>
      <c r="N3" s="248" t="s">
        <v>22</v>
      </c>
      <c r="O3" s="249"/>
      <c r="P3" s="249"/>
      <c r="Q3" s="250"/>
      <c r="R3" s="18"/>
      <c r="S3" s="18"/>
      <c r="T3" s="20" t="s">
        <v>23</v>
      </c>
      <c r="U3" s="21" t="str">
        <f>E4</f>
        <v>Toit</v>
      </c>
      <c r="V3" s="21" t="str">
        <f>E5</f>
        <v>Transport/kütus</v>
      </c>
      <c r="W3" s="21" t="str">
        <f>E6</f>
        <v>Ilu ja tervis</v>
      </c>
      <c r="X3" s="21" t="str">
        <f>E7</f>
        <v>Hobid</v>
      </c>
      <c r="Y3" s="21" t="str">
        <f>E8</f>
        <v>Üür</v>
      </c>
      <c r="Z3" s="130" t="str">
        <f>E9</f>
        <v>x</v>
      </c>
      <c r="AA3" s="131" t="str">
        <f>E10</f>
        <v>y</v>
      </c>
      <c r="AB3" s="132" t="str">
        <f>E11</f>
        <v>z</v>
      </c>
      <c r="AC3" s="170" t="str">
        <f>E12</f>
        <v>KOKKU</v>
      </c>
      <c r="AD3" s="170" t="s">
        <v>24</v>
      </c>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row>
    <row r="4" spans="1:188" ht="29.1" customHeight="1">
      <c r="A4" s="18"/>
      <c r="B4" s="124"/>
      <c r="C4" s="23" t="s">
        <v>25</v>
      </c>
      <c r="D4" s="172">
        <v>0</v>
      </c>
      <c r="E4" s="24" t="s">
        <v>26</v>
      </c>
      <c r="F4" s="175">
        <f>U35</f>
        <v>0</v>
      </c>
      <c r="G4" s="178"/>
      <c r="H4" s="25"/>
      <c r="I4" s="253" t="s">
        <v>27</v>
      </c>
      <c r="J4" s="254"/>
      <c r="K4" s="255">
        <f>$E$13</f>
        <v>0</v>
      </c>
      <c r="L4" s="256"/>
      <c r="M4" s="19"/>
      <c r="N4" s="244" t="s">
        <v>28</v>
      </c>
      <c r="O4" s="245"/>
      <c r="P4" s="246">
        <f>$K$6</f>
        <v>0</v>
      </c>
      <c r="Q4" s="129"/>
      <c r="R4" s="18"/>
      <c r="S4" s="18"/>
      <c r="T4" s="26">
        <v>45292</v>
      </c>
      <c r="U4" s="185"/>
      <c r="V4" s="186"/>
      <c r="W4" s="186"/>
      <c r="X4" s="186"/>
      <c r="Y4" s="186"/>
      <c r="Z4" s="186"/>
      <c r="AA4" s="186"/>
      <c r="AB4" s="186"/>
      <c r="AC4" s="240">
        <f>SUM(U4:AB4)</f>
        <v>0</v>
      </c>
      <c r="AD4" s="13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row>
    <row r="5" spans="1:188" ht="29.1" customHeight="1">
      <c r="A5" s="18"/>
      <c r="B5" s="28"/>
      <c r="C5" s="24" t="s">
        <v>29</v>
      </c>
      <c r="D5" s="173">
        <v>0</v>
      </c>
      <c r="E5" s="24" t="s">
        <v>30</v>
      </c>
      <c r="F5" s="176">
        <f>V35</f>
        <v>0</v>
      </c>
      <c r="G5" s="179"/>
      <c r="H5" s="25"/>
      <c r="I5" s="31" t="s">
        <v>31</v>
      </c>
      <c r="J5" s="235" t="s">
        <v>32</v>
      </c>
      <c r="K5" s="33" t="s">
        <v>33</v>
      </c>
      <c r="L5" s="34" t="s">
        <v>34</v>
      </c>
      <c r="M5" s="19"/>
      <c r="N5" s="31" t="s">
        <v>31</v>
      </c>
      <c r="O5" s="235" t="s">
        <v>32</v>
      </c>
      <c r="P5" s="236" t="s">
        <v>35</v>
      </c>
      <c r="Q5" s="34" t="s">
        <v>36</v>
      </c>
      <c r="R5" s="18"/>
      <c r="S5" s="18"/>
      <c r="T5" s="26">
        <v>45293</v>
      </c>
      <c r="U5" s="187"/>
      <c r="V5" s="188"/>
      <c r="W5" s="188"/>
      <c r="X5" s="188"/>
      <c r="Y5" s="188"/>
      <c r="Z5" s="188"/>
      <c r="AA5" s="188"/>
      <c r="AB5" s="188"/>
      <c r="AC5" s="240">
        <f aca="true" t="shared" si="0" ref="AC5:AC34">SUM(U5:AB5)</f>
        <v>0</v>
      </c>
      <c r="AD5" s="13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row>
    <row r="6" spans="1:188" ht="29.1" customHeight="1">
      <c r="A6" s="18"/>
      <c r="B6" s="35"/>
      <c r="C6" s="24" t="s">
        <v>37</v>
      </c>
      <c r="D6" s="173">
        <v>0</v>
      </c>
      <c r="E6" s="24" t="s">
        <v>38</v>
      </c>
      <c r="F6" s="176">
        <f>W35</f>
        <v>0</v>
      </c>
      <c r="G6" s="179"/>
      <c r="H6" s="25"/>
      <c r="I6" s="221" t="s">
        <v>39</v>
      </c>
      <c r="J6" s="220">
        <v>0.5</v>
      </c>
      <c r="K6" s="181">
        <f>J6*$K$4</f>
        <v>0</v>
      </c>
      <c r="L6" s="37"/>
      <c r="M6" s="19"/>
      <c r="N6" s="228" t="s">
        <v>40</v>
      </c>
      <c r="O6" s="230">
        <v>0.3</v>
      </c>
      <c r="P6" s="181">
        <f>O6*$P$4</f>
        <v>0</v>
      </c>
      <c r="Q6" s="38"/>
      <c r="R6" s="18"/>
      <c r="S6" s="18"/>
      <c r="T6" s="26">
        <v>45294</v>
      </c>
      <c r="U6" s="187"/>
      <c r="V6" s="188"/>
      <c r="W6" s="188"/>
      <c r="X6" s="188"/>
      <c r="Y6" s="188"/>
      <c r="Z6" s="188"/>
      <c r="AA6" s="188"/>
      <c r="AB6" s="188"/>
      <c r="AC6" s="240">
        <f t="shared" si="0"/>
        <v>0</v>
      </c>
      <c r="AD6" s="13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row>
    <row r="7" spans="1:188" ht="29.1" customHeight="1">
      <c r="A7" s="18"/>
      <c r="B7" s="35"/>
      <c r="C7" s="24" t="s">
        <v>41</v>
      </c>
      <c r="D7" s="173">
        <v>0</v>
      </c>
      <c r="E7" s="24" t="s">
        <v>42</v>
      </c>
      <c r="F7" s="176">
        <f>X35</f>
        <v>0</v>
      </c>
      <c r="G7" s="179"/>
      <c r="H7" s="25"/>
      <c r="I7" s="224" t="s">
        <v>43</v>
      </c>
      <c r="J7" s="222">
        <v>0.3</v>
      </c>
      <c r="K7" s="223">
        <f>J7*$K$4</f>
        <v>0</v>
      </c>
      <c r="L7" s="39"/>
      <c r="M7" s="19"/>
      <c r="N7" s="234" t="s">
        <v>44</v>
      </c>
      <c r="O7" s="229">
        <v>0.45</v>
      </c>
      <c r="P7" s="231">
        <f>O7*$P$4</f>
        <v>0</v>
      </c>
      <c r="Q7" s="40"/>
      <c r="R7" s="18"/>
      <c r="S7" s="18"/>
      <c r="T7" s="26">
        <v>45295</v>
      </c>
      <c r="U7" s="187"/>
      <c r="V7" s="188"/>
      <c r="W7" s="188"/>
      <c r="X7" s="188"/>
      <c r="Y7" s="188"/>
      <c r="Z7" s="188"/>
      <c r="AA7" s="188"/>
      <c r="AB7" s="188"/>
      <c r="AC7" s="240">
        <f t="shared" si="0"/>
        <v>0</v>
      </c>
      <c r="AD7" s="13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row>
    <row r="8" spans="1:188" ht="29.1" customHeight="1">
      <c r="A8" s="18"/>
      <c r="B8" s="35"/>
      <c r="C8" s="24"/>
      <c r="D8" s="173"/>
      <c r="E8" s="24" t="s">
        <v>45</v>
      </c>
      <c r="F8" s="176">
        <f>Y35</f>
        <v>0</v>
      </c>
      <c r="G8" s="179"/>
      <c r="H8" s="25"/>
      <c r="I8" s="225" t="s">
        <v>46</v>
      </c>
      <c r="J8" s="226">
        <v>0.2</v>
      </c>
      <c r="K8" s="227">
        <f>J8*K4</f>
        <v>0</v>
      </c>
      <c r="L8" s="37"/>
      <c r="M8" s="19"/>
      <c r="N8" s="233" t="s">
        <v>47</v>
      </c>
      <c r="O8" s="232">
        <v>0.25</v>
      </c>
      <c r="P8" s="227">
        <f>O8*$P$4</f>
        <v>0</v>
      </c>
      <c r="Q8" s="38"/>
      <c r="R8" s="18"/>
      <c r="S8" s="18"/>
      <c r="T8" s="26">
        <v>45296</v>
      </c>
      <c r="U8" s="187"/>
      <c r="V8" s="188"/>
      <c r="W8" s="188"/>
      <c r="X8" s="188"/>
      <c r="Y8" s="188"/>
      <c r="Z8" s="188"/>
      <c r="AA8" s="188"/>
      <c r="AB8" s="188"/>
      <c r="AC8" s="240">
        <f t="shared" si="0"/>
        <v>0</v>
      </c>
      <c r="AD8" s="13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row>
    <row r="9" spans="1:188" ht="29.1" customHeight="1">
      <c r="A9" s="18"/>
      <c r="B9" s="35"/>
      <c r="C9" s="24"/>
      <c r="D9" s="173"/>
      <c r="E9" s="24" t="s">
        <v>48</v>
      </c>
      <c r="F9" s="176">
        <f>Z35</f>
        <v>0</v>
      </c>
      <c r="G9" s="179"/>
      <c r="H9" s="42"/>
      <c r="I9" s="62" t="s">
        <v>49</v>
      </c>
      <c r="J9" s="63">
        <f>SUM($J$6:$J$8)</f>
        <v>1</v>
      </c>
      <c r="K9" s="182">
        <f>SUM($K$6:$K$8)</f>
        <v>0</v>
      </c>
      <c r="L9" s="195" t="str">
        <f>IF(K4=K9,"KOOD KORRAS","KATKI")</f>
        <v>KOOD KORRAS</v>
      </c>
      <c r="M9" s="19"/>
      <c r="N9" s="65" t="s">
        <v>49</v>
      </c>
      <c r="O9" s="66">
        <f>SUM(O6:O8)</f>
        <v>1</v>
      </c>
      <c r="P9" s="183">
        <f>SUM(P6:P8)</f>
        <v>0</v>
      </c>
      <c r="Q9" s="195" t="str">
        <f>IF(P4=P9,"KOOD KORRAS","KATKI")</f>
        <v>KOOD KORRAS</v>
      </c>
      <c r="R9" s="18"/>
      <c r="S9" s="18"/>
      <c r="T9" s="26">
        <v>45297</v>
      </c>
      <c r="U9" s="187"/>
      <c r="V9" s="188"/>
      <c r="W9" s="188"/>
      <c r="X9" s="188"/>
      <c r="Y9" s="188"/>
      <c r="Z9" s="188"/>
      <c r="AA9" s="188"/>
      <c r="AB9" s="188"/>
      <c r="AC9" s="240">
        <f t="shared" si="0"/>
        <v>0</v>
      </c>
      <c r="AD9" s="13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row>
    <row r="10" spans="1:188" ht="29.1" customHeight="1">
      <c r="A10" s="18"/>
      <c r="B10" s="35"/>
      <c r="C10" s="24"/>
      <c r="D10" s="173"/>
      <c r="E10" s="24" t="s">
        <v>50</v>
      </c>
      <c r="F10" s="176">
        <f>AA35</f>
        <v>0</v>
      </c>
      <c r="G10" s="179"/>
      <c r="H10" s="42"/>
      <c r="I10" s="42" t="s">
        <v>51</v>
      </c>
      <c r="J10" s="42"/>
      <c r="K10" s="42"/>
      <c r="L10" s="42"/>
      <c r="M10" s="19"/>
      <c r="N10" s="25" t="s">
        <v>51</v>
      </c>
      <c r="O10" s="43"/>
      <c r="P10" s="18"/>
      <c r="Q10" s="18"/>
      <c r="R10" s="18"/>
      <c r="S10" s="18"/>
      <c r="T10" s="26">
        <v>45298</v>
      </c>
      <c r="U10" s="187"/>
      <c r="V10" s="188"/>
      <c r="W10" s="188"/>
      <c r="X10" s="188"/>
      <c r="Y10" s="188"/>
      <c r="Z10" s="188"/>
      <c r="AA10" s="188"/>
      <c r="AB10" s="188"/>
      <c r="AC10" s="240">
        <f t="shared" si="0"/>
        <v>0</v>
      </c>
      <c r="AD10" s="13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row>
    <row r="11" spans="1:188" ht="29.1" customHeight="1">
      <c r="A11" s="18"/>
      <c r="B11" s="44"/>
      <c r="C11" s="45"/>
      <c r="D11" s="174"/>
      <c r="E11" s="47" t="s">
        <v>52</v>
      </c>
      <c r="F11" s="177">
        <f>AB35</f>
        <v>0</v>
      </c>
      <c r="G11" s="180"/>
      <c r="H11" s="42"/>
      <c r="I11" s="25"/>
      <c r="J11" s="19"/>
      <c r="K11" s="19"/>
      <c r="L11" s="19"/>
      <c r="M11" s="19"/>
      <c r="N11" s="19"/>
      <c r="O11" s="43"/>
      <c r="P11" s="18"/>
      <c r="Q11" s="18"/>
      <c r="R11" s="18"/>
      <c r="S11" s="18"/>
      <c r="T11" s="26">
        <v>45299</v>
      </c>
      <c r="U11" s="187"/>
      <c r="V11" s="188"/>
      <c r="W11" s="188"/>
      <c r="X11" s="188"/>
      <c r="Y11" s="188"/>
      <c r="Z11" s="188"/>
      <c r="AA11" s="188"/>
      <c r="AB11" s="188"/>
      <c r="AC11" s="240">
        <f t="shared" si="0"/>
        <v>0</v>
      </c>
      <c r="AD11" s="13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row>
    <row r="12" spans="1:188" ht="29.1" customHeight="1">
      <c r="A12" s="18"/>
      <c r="B12" s="49">
        <f>SUM(B4:B11)</f>
        <v>0</v>
      </c>
      <c r="C12" s="50" t="s">
        <v>53</v>
      </c>
      <c r="D12" s="237">
        <f>SUM($D$4:$D$11)</f>
        <v>0</v>
      </c>
      <c r="E12" s="50" t="s">
        <v>53</v>
      </c>
      <c r="F12" s="238">
        <f>SUM($F$4:$F$11)</f>
        <v>0</v>
      </c>
      <c r="G12" s="239">
        <f>SUM(G4:G11)</f>
        <v>0</v>
      </c>
      <c r="H12" s="42"/>
      <c r="I12" s="19"/>
      <c r="J12" s="19"/>
      <c r="K12" s="19"/>
      <c r="L12" s="19"/>
      <c r="M12" s="19"/>
      <c r="N12" s="19"/>
      <c r="O12" s="43"/>
      <c r="P12" s="18"/>
      <c r="Q12" s="18"/>
      <c r="R12" s="18"/>
      <c r="S12" s="18"/>
      <c r="T12" s="26">
        <v>45300</v>
      </c>
      <c r="U12" s="187"/>
      <c r="V12" s="188"/>
      <c r="W12" s="188"/>
      <c r="X12" s="188"/>
      <c r="Y12" s="188"/>
      <c r="Z12" s="188"/>
      <c r="AA12" s="188"/>
      <c r="AB12" s="188"/>
      <c r="AC12" s="240">
        <f t="shared" si="0"/>
        <v>0</v>
      </c>
      <c r="AD12" s="13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row>
    <row r="13" spans="1:188" ht="29.1" customHeight="1">
      <c r="A13" s="18"/>
      <c r="B13" s="53"/>
      <c r="C13" s="156" t="s">
        <v>54</v>
      </c>
      <c r="D13" s="55"/>
      <c r="E13" s="157">
        <f>$D$12-F12</f>
        <v>0</v>
      </c>
      <c r="F13" s="57"/>
      <c r="G13" s="158">
        <f>D12-G12</f>
        <v>0</v>
      </c>
      <c r="H13" s="42"/>
      <c r="I13" s="18"/>
      <c r="J13" s="18"/>
      <c r="K13" s="18"/>
      <c r="L13" s="18"/>
      <c r="M13" s="43"/>
      <c r="N13" s="43"/>
      <c r="O13" s="43"/>
      <c r="P13" s="18"/>
      <c r="Q13" s="18"/>
      <c r="R13" s="18"/>
      <c r="S13" s="18"/>
      <c r="T13" s="26">
        <v>45301</v>
      </c>
      <c r="U13" s="187"/>
      <c r="V13" s="188"/>
      <c r="W13" s="188"/>
      <c r="X13" s="188"/>
      <c r="Y13" s="188"/>
      <c r="Z13" s="188"/>
      <c r="AA13" s="188"/>
      <c r="AB13" s="188"/>
      <c r="AC13" s="240">
        <f t="shared" si="0"/>
        <v>0</v>
      </c>
      <c r="AD13" s="13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row>
    <row r="14" spans="1:188" ht="29.1" customHeight="1">
      <c r="A14" s="18"/>
      <c r="B14" s="18"/>
      <c r="C14" s="25" t="s">
        <v>55</v>
      </c>
      <c r="D14" s="58"/>
      <c r="E14" s="25"/>
      <c r="F14" s="58"/>
      <c r="G14" s="58"/>
      <c r="H14" s="42"/>
      <c r="I14" s="18"/>
      <c r="J14" s="18"/>
      <c r="K14" s="18"/>
      <c r="L14" s="18"/>
      <c r="M14" s="43"/>
      <c r="N14" s="43"/>
      <c r="O14" s="43"/>
      <c r="P14" s="18"/>
      <c r="Q14" s="18"/>
      <c r="R14" s="18"/>
      <c r="S14" s="18"/>
      <c r="T14" s="26">
        <v>45302</v>
      </c>
      <c r="U14" s="187"/>
      <c r="V14" s="188"/>
      <c r="W14" s="188"/>
      <c r="X14" s="188"/>
      <c r="Y14" s="188"/>
      <c r="Z14" s="188"/>
      <c r="AA14" s="188"/>
      <c r="AB14" s="188"/>
      <c r="AC14" s="240">
        <f t="shared" si="0"/>
        <v>0</v>
      </c>
      <c r="AD14" s="13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row>
    <row r="15" spans="1:188" ht="29.1" customHeight="1">
      <c r="A15" s="18"/>
      <c r="B15" s="18"/>
      <c r="C15" s="42"/>
      <c r="D15" s="58"/>
      <c r="E15" s="25"/>
      <c r="F15" s="25"/>
      <c r="G15" s="25"/>
      <c r="H15" s="42"/>
      <c r="I15" s="18"/>
      <c r="J15" s="18"/>
      <c r="K15" s="18"/>
      <c r="L15" s="18"/>
      <c r="M15" s="43"/>
      <c r="N15" s="43"/>
      <c r="O15" s="43"/>
      <c r="P15" s="18"/>
      <c r="Q15" s="18"/>
      <c r="R15" s="18"/>
      <c r="S15" s="59"/>
      <c r="T15" s="26">
        <v>45303</v>
      </c>
      <c r="U15" s="187"/>
      <c r="V15" s="188"/>
      <c r="W15" s="188"/>
      <c r="X15" s="188"/>
      <c r="Y15" s="188"/>
      <c r="Z15" s="188"/>
      <c r="AA15" s="188"/>
      <c r="AB15" s="188"/>
      <c r="AC15" s="240">
        <f t="shared" si="0"/>
        <v>0</v>
      </c>
      <c r="AD15" s="13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row>
    <row r="16" spans="1:188" ht="29.1" customHeight="1">
      <c r="A16" s="18"/>
      <c r="B16" s="18"/>
      <c r="C16" s="61"/>
      <c r="D16" s="18"/>
      <c r="E16" s="18"/>
      <c r="F16" s="18"/>
      <c r="G16" s="18"/>
      <c r="H16" s="18"/>
      <c r="I16" s="18"/>
      <c r="J16" s="18"/>
      <c r="K16" s="18"/>
      <c r="L16" s="18"/>
      <c r="M16" s="18"/>
      <c r="N16" s="18"/>
      <c r="O16" s="18"/>
      <c r="P16" s="18"/>
      <c r="R16" s="18"/>
      <c r="S16" s="60"/>
      <c r="T16" s="26">
        <v>45304</v>
      </c>
      <c r="U16" s="187"/>
      <c r="V16" s="188"/>
      <c r="W16" s="188"/>
      <c r="X16" s="188"/>
      <c r="Y16" s="188"/>
      <c r="Z16" s="188"/>
      <c r="AA16" s="188"/>
      <c r="AB16" s="188"/>
      <c r="AC16" s="240">
        <f t="shared" si="0"/>
        <v>0</v>
      </c>
      <c r="AD16" s="13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row>
    <row r="17" spans="1:188" ht="29.1" customHeight="1">
      <c r="A17" s="18"/>
      <c r="B17" s="18"/>
      <c r="C17" s="18"/>
      <c r="D17" s="18"/>
      <c r="E17" s="18"/>
      <c r="F17" s="18"/>
      <c r="G17" s="18"/>
      <c r="H17" s="18"/>
      <c r="I17" s="18"/>
      <c r="J17" s="18"/>
      <c r="K17" s="18"/>
      <c r="L17" s="18"/>
      <c r="M17" s="18"/>
      <c r="N17" s="18"/>
      <c r="O17" s="18"/>
      <c r="P17" s="18"/>
      <c r="Q17" s="18"/>
      <c r="R17" s="18"/>
      <c r="S17" s="18"/>
      <c r="T17" s="26">
        <v>45305</v>
      </c>
      <c r="U17" s="187"/>
      <c r="V17" s="188"/>
      <c r="W17" s="188"/>
      <c r="X17" s="188"/>
      <c r="Y17" s="188"/>
      <c r="Z17" s="188"/>
      <c r="AA17" s="188"/>
      <c r="AB17" s="188"/>
      <c r="AC17" s="240">
        <f t="shared" si="0"/>
        <v>0</v>
      </c>
      <c r="AD17" s="13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row>
    <row r="18" spans="1:188" ht="29.1" customHeight="1">
      <c r="A18" s="18"/>
      <c r="B18" s="18"/>
      <c r="C18" s="18"/>
      <c r="D18" s="18"/>
      <c r="E18" s="18"/>
      <c r="F18" s="18"/>
      <c r="G18" s="18"/>
      <c r="H18" s="18"/>
      <c r="I18" s="18"/>
      <c r="J18" s="18"/>
      <c r="K18" s="18"/>
      <c r="L18" s="18"/>
      <c r="M18" s="18"/>
      <c r="N18" s="18"/>
      <c r="O18" s="18"/>
      <c r="P18" s="18"/>
      <c r="Q18" s="18"/>
      <c r="R18" s="18"/>
      <c r="S18" s="18"/>
      <c r="T18" s="26">
        <v>45306</v>
      </c>
      <c r="U18" s="187"/>
      <c r="V18" s="188"/>
      <c r="W18" s="188"/>
      <c r="X18" s="188"/>
      <c r="Y18" s="188"/>
      <c r="Z18" s="188"/>
      <c r="AA18" s="188"/>
      <c r="AB18" s="188"/>
      <c r="AC18" s="240">
        <f t="shared" si="0"/>
        <v>0</v>
      </c>
      <c r="AD18" s="13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row>
    <row r="19" spans="1:188" ht="29.1" customHeight="1">
      <c r="A19" s="18"/>
      <c r="B19" s="18"/>
      <c r="C19" s="18"/>
      <c r="D19" s="18"/>
      <c r="E19" s="18"/>
      <c r="F19" s="18"/>
      <c r="G19" s="18"/>
      <c r="H19" s="18"/>
      <c r="I19" s="18"/>
      <c r="J19" s="18"/>
      <c r="K19" s="18"/>
      <c r="L19" s="18"/>
      <c r="M19" s="18"/>
      <c r="N19" s="18"/>
      <c r="O19" s="18"/>
      <c r="P19" s="18"/>
      <c r="Q19" s="18"/>
      <c r="R19" s="18"/>
      <c r="S19" s="18"/>
      <c r="T19" s="26">
        <v>45307</v>
      </c>
      <c r="U19" s="187"/>
      <c r="V19" s="188"/>
      <c r="W19" s="188"/>
      <c r="X19" s="188"/>
      <c r="Y19" s="188"/>
      <c r="Z19" s="188"/>
      <c r="AA19" s="188"/>
      <c r="AB19" s="188"/>
      <c r="AC19" s="240">
        <f t="shared" si="0"/>
        <v>0</v>
      </c>
      <c r="AD19" s="13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row>
    <row r="20" spans="1:188" ht="29.1" customHeight="1">
      <c r="A20" s="18"/>
      <c r="B20" s="11"/>
      <c r="C20" s="10"/>
      <c r="D20" s="10"/>
      <c r="E20" s="10"/>
      <c r="F20" s="10"/>
      <c r="G20" s="10"/>
      <c r="H20" s="10"/>
      <c r="I20" s="18"/>
      <c r="J20" s="18"/>
      <c r="K20" s="18"/>
      <c r="L20" s="18"/>
      <c r="M20" s="18"/>
      <c r="N20" s="18"/>
      <c r="O20" s="18"/>
      <c r="P20" s="18"/>
      <c r="Q20" s="18"/>
      <c r="R20" s="18"/>
      <c r="S20" s="18"/>
      <c r="T20" s="26">
        <v>45308</v>
      </c>
      <c r="U20" s="187"/>
      <c r="V20" s="188"/>
      <c r="W20" s="188"/>
      <c r="X20" s="188"/>
      <c r="Y20" s="188"/>
      <c r="Z20" s="188"/>
      <c r="AA20" s="188"/>
      <c r="AB20" s="188"/>
      <c r="AC20" s="240">
        <f t="shared" si="0"/>
        <v>0</v>
      </c>
      <c r="AD20" s="13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row>
    <row r="21" spans="1:188" ht="29.1" customHeight="1">
      <c r="A21" s="18"/>
      <c r="B21" s="18"/>
      <c r="C21" s="18"/>
      <c r="D21" s="18"/>
      <c r="E21" s="18"/>
      <c r="F21" s="18"/>
      <c r="G21" s="18"/>
      <c r="H21" s="18"/>
      <c r="I21" s="18"/>
      <c r="J21" s="18"/>
      <c r="K21" s="18"/>
      <c r="L21" s="18"/>
      <c r="M21" s="18"/>
      <c r="N21" s="18"/>
      <c r="O21" s="18"/>
      <c r="P21" s="18"/>
      <c r="Q21" s="18"/>
      <c r="R21" s="18"/>
      <c r="S21" s="18"/>
      <c r="T21" s="26">
        <v>45309</v>
      </c>
      <c r="U21" s="187"/>
      <c r="V21" s="188"/>
      <c r="W21" s="188"/>
      <c r="X21" s="188"/>
      <c r="Y21" s="188"/>
      <c r="Z21" s="188"/>
      <c r="AA21" s="188"/>
      <c r="AB21" s="188"/>
      <c r="AC21" s="240">
        <f t="shared" si="0"/>
        <v>0</v>
      </c>
      <c r="AD21" s="13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row>
    <row r="22" spans="1:188" ht="29.1" customHeight="1">
      <c r="A22" s="18"/>
      <c r="B22" s="18"/>
      <c r="C22" s="18"/>
      <c r="D22" s="18"/>
      <c r="E22" s="18"/>
      <c r="F22" s="18"/>
      <c r="G22" s="18"/>
      <c r="H22" s="18"/>
      <c r="I22" s="18"/>
      <c r="J22" s="18"/>
      <c r="K22" s="18"/>
      <c r="L22" s="18"/>
      <c r="M22" s="18"/>
      <c r="N22" s="18"/>
      <c r="O22" s="18"/>
      <c r="P22" s="18"/>
      <c r="Q22" s="18"/>
      <c r="R22" s="18"/>
      <c r="S22" s="18"/>
      <c r="T22" s="26">
        <v>45310</v>
      </c>
      <c r="U22" s="187"/>
      <c r="V22" s="189"/>
      <c r="W22" s="188"/>
      <c r="X22" s="188"/>
      <c r="Y22" s="188"/>
      <c r="Z22" s="188"/>
      <c r="AA22" s="188"/>
      <c r="AB22" s="188"/>
      <c r="AC22" s="240">
        <f t="shared" si="0"/>
        <v>0</v>
      </c>
      <c r="AD22" s="13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row>
    <row r="23" spans="1:188" ht="29.1" customHeight="1">
      <c r="A23" s="18"/>
      <c r="B23" s="18"/>
      <c r="C23" s="18"/>
      <c r="D23" s="18"/>
      <c r="E23" s="18"/>
      <c r="F23" s="18"/>
      <c r="G23" s="18"/>
      <c r="H23" s="18"/>
      <c r="I23" s="18"/>
      <c r="J23" s="18"/>
      <c r="K23" s="18"/>
      <c r="L23" s="18"/>
      <c r="M23" s="18"/>
      <c r="N23" s="18"/>
      <c r="O23" s="18"/>
      <c r="P23" s="18"/>
      <c r="Q23" s="18"/>
      <c r="R23" s="18"/>
      <c r="S23" s="18"/>
      <c r="T23" s="26">
        <v>45311</v>
      </c>
      <c r="U23" s="187"/>
      <c r="V23" s="188"/>
      <c r="W23" s="188"/>
      <c r="X23" s="188"/>
      <c r="Y23" s="188"/>
      <c r="Z23" s="188"/>
      <c r="AA23" s="188"/>
      <c r="AB23" s="188"/>
      <c r="AC23" s="240">
        <f t="shared" si="0"/>
        <v>0</v>
      </c>
      <c r="AD23" s="13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row>
    <row r="24" spans="1:188" ht="29.1" customHeight="1">
      <c r="A24" s="18"/>
      <c r="B24" s="18"/>
      <c r="C24" s="18"/>
      <c r="D24" s="18"/>
      <c r="E24" s="18"/>
      <c r="F24" s="18"/>
      <c r="G24" s="18"/>
      <c r="H24" s="18"/>
      <c r="I24" s="18"/>
      <c r="J24" s="18"/>
      <c r="K24" s="18"/>
      <c r="L24" s="18"/>
      <c r="M24" s="18"/>
      <c r="N24" s="18"/>
      <c r="O24" s="18"/>
      <c r="P24" s="18"/>
      <c r="Q24" s="18"/>
      <c r="R24" s="18"/>
      <c r="S24" s="18"/>
      <c r="T24" s="26">
        <v>45312</v>
      </c>
      <c r="U24" s="187"/>
      <c r="V24" s="188"/>
      <c r="W24" s="188"/>
      <c r="X24" s="188"/>
      <c r="Y24" s="188"/>
      <c r="Z24" s="188"/>
      <c r="AA24" s="188"/>
      <c r="AB24" s="188"/>
      <c r="AC24" s="240">
        <f t="shared" si="0"/>
        <v>0</v>
      </c>
      <c r="AD24" s="13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row>
    <row r="25" spans="1:188" ht="29.1" customHeight="1">
      <c r="A25" s="18"/>
      <c r="B25" s="12"/>
      <c r="C25" s="18"/>
      <c r="D25" s="18"/>
      <c r="E25" s="18"/>
      <c r="F25" s="18"/>
      <c r="G25" s="18"/>
      <c r="H25" s="18"/>
      <c r="I25" s="18"/>
      <c r="J25" s="18"/>
      <c r="K25" s="18"/>
      <c r="L25" s="18"/>
      <c r="M25" s="18"/>
      <c r="N25" s="18"/>
      <c r="O25" s="18"/>
      <c r="P25" s="18"/>
      <c r="Q25" s="18"/>
      <c r="R25" s="18"/>
      <c r="S25" s="18"/>
      <c r="T25" s="26">
        <v>45313</v>
      </c>
      <c r="U25" s="187"/>
      <c r="V25" s="188"/>
      <c r="W25" s="188"/>
      <c r="X25" s="188"/>
      <c r="Y25" s="188"/>
      <c r="Z25" s="188"/>
      <c r="AA25" s="188"/>
      <c r="AB25" s="188"/>
      <c r="AC25" s="240">
        <f t="shared" si="0"/>
        <v>0</v>
      </c>
      <c r="AD25" s="13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row>
    <row r="26" spans="1:188" ht="29.1" customHeight="1">
      <c r="A26" s="18"/>
      <c r="B26" s="18"/>
      <c r="C26" s="18"/>
      <c r="D26" s="18"/>
      <c r="E26" s="18"/>
      <c r="F26" s="18"/>
      <c r="G26" s="18"/>
      <c r="H26" s="18"/>
      <c r="I26" s="18"/>
      <c r="J26" s="18"/>
      <c r="K26" s="18"/>
      <c r="L26" s="18"/>
      <c r="M26" s="18"/>
      <c r="N26" s="18"/>
      <c r="O26" s="18"/>
      <c r="P26" s="18"/>
      <c r="Q26" s="18"/>
      <c r="R26" s="18"/>
      <c r="S26" s="18"/>
      <c r="T26" s="26">
        <v>45314</v>
      </c>
      <c r="U26" s="187"/>
      <c r="V26" s="188"/>
      <c r="W26" s="188"/>
      <c r="X26" s="188"/>
      <c r="Y26" s="188"/>
      <c r="Z26" s="188"/>
      <c r="AA26" s="188"/>
      <c r="AB26" s="188"/>
      <c r="AC26" s="240">
        <f t="shared" si="0"/>
        <v>0</v>
      </c>
      <c r="AD26" s="13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row>
    <row r="27" spans="1:188" ht="29.1" customHeight="1">
      <c r="A27" s="18"/>
      <c r="B27" s="18"/>
      <c r="C27" s="18"/>
      <c r="D27" s="18"/>
      <c r="E27" s="18"/>
      <c r="F27" s="18"/>
      <c r="G27" s="18"/>
      <c r="H27" s="18"/>
      <c r="I27" s="18"/>
      <c r="J27" s="18"/>
      <c r="K27" s="18"/>
      <c r="L27" s="18"/>
      <c r="M27" s="18"/>
      <c r="N27" s="18"/>
      <c r="O27" s="18"/>
      <c r="P27" s="18"/>
      <c r="Q27" s="18"/>
      <c r="R27" s="18"/>
      <c r="S27" s="18"/>
      <c r="T27" s="26">
        <v>45315</v>
      </c>
      <c r="U27" s="187"/>
      <c r="V27" s="188"/>
      <c r="W27" s="188"/>
      <c r="X27" s="188"/>
      <c r="Y27" s="188"/>
      <c r="Z27" s="188"/>
      <c r="AA27" s="188"/>
      <c r="AB27" s="188"/>
      <c r="AC27" s="240">
        <f t="shared" si="0"/>
        <v>0</v>
      </c>
      <c r="AD27" s="13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row>
    <row r="28" spans="1:188" ht="29.1" customHeight="1">
      <c r="A28" s="18"/>
      <c r="B28" s="18"/>
      <c r="C28" s="18"/>
      <c r="D28" s="18"/>
      <c r="E28" s="18"/>
      <c r="F28" s="18"/>
      <c r="G28" s="18"/>
      <c r="H28" s="18"/>
      <c r="I28" s="18"/>
      <c r="J28" s="18"/>
      <c r="K28" s="18"/>
      <c r="L28" s="18"/>
      <c r="M28" s="18"/>
      <c r="N28" s="18"/>
      <c r="O28" s="18"/>
      <c r="P28" s="18"/>
      <c r="Q28" s="18"/>
      <c r="R28" s="18"/>
      <c r="S28" s="18"/>
      <c r="T28" s="26">
        <v>45316</v>
      </c>
      <c r="U28" s="187"/>
      <c r="V28" s="188"/>
      <c r="W28" s="188"/>
      <c r="X28" s="188"/>
      <c r="Y28" s="188"/>
      <c r="Z28" s="188"/>
      <c r="AA28" s="188"/>
      <c r="AB28" s="188"/>
      <c r="AC28" s="240">
        <f t="shared" si="0"/>
        <v>0</v>
      </c>
      <c r="AD28" s="13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row>
    <row r="29" spans="1:188" ht="29.1" customHeight="1">
      <c r="A29" s="18"/>
      <c r="B29" s="116"/>
      <c r="C29" s="18"/>
      <c r="D29" s="18"/>
      <c r="E29" s="18"/>
      <c r="F29" s="18"/>
      <c r="G29" s="18"/>
      <c r="H29" s="18"/>
      <c r="I29" s="18"/>
      <c r="J29" s="18"/>
      <c r="K29" s="18"/>
      <c r="L29" s="18"/>
      <c r="M29" s="18"/>
      <c r="N29" s="18"/>
      <c r="O29" s="18"/>
      <c r="P29" s="18"/>
      <c r="Q29" s="18"/>
      <c r="R29" s="18"/>
      <c r="S29" s="18"/>
      <c r="T29" s="26">
        <v>45317</v>
      </c>
      <c r="U29" s="187"/>
      <c r="V29" s="188"/>
      <c r="W29" s="188"/>
      <c r="X29" s="188"/>
      <c r="Y29" s="188"/>
      <c r="Z29" s="188"/>
      <c r="AA29" s="188"/>
      <c r="AB29" s="188"/>
      <c r="AC29" s="240">
        <f t="shared" si="0"/>
        <v>0</v>
      </c>
      <c r="AD29" s="13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row>
    <row r="30" spans="1:188" ht="29.1" customHeight="1">
      <c r="A30" s="18"/>
      <c r="B30" s="18"/>
      <c r="C30" s="18"/>
      <c r="D30" s="18"/>
      <c r="E30" s="18"/>
      <c r="F30" s="18"/>
      <c r="G30" s="18"/>
      <c r="H30" s="18"/>
      <c r="I30" s="18"/>
      <c r="J30" s="18"/>
      <c r="K30" s="18"/>
      <c r="L30" s="18"/>
      <c r="M30" s="18"/>
      <c r="N30" s="18"/>
      <c r="O30" s="18"/>
      <c r="P30" s="18"/>
      <c r="Q30" s="18"/>
      <c r="R30" s="18"/>
      <c r="S30" s="18"/>
      <c r="T30" s="26">
        <v>45318</v>
      </c>
      <c r="U30" s="187"/>
      <c r="V30" s="188"/>
      <c r="W30" s="188"/>
      <c r="X30" s="188"/>
      <c r="Y30" s="188"/>
      <c r="Z30" s="188"/>
      <c r="AA30" s="188"/>
      <c r="AB30" s="188"/>
      <c r="AC30" s="240">
        <f t="shared" si="0"/>
        <v>0</v>
      </c>
      <c r="AD30" s="13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row>
    <row r="31" spans="1:188" ht="29.1" customHeight="1">
      <c r="A31" s="18"/>
      <c r="B31" s="18"/>
      <c r="C31" s="18"/>
      <c r="D31" s="18"/>
      <c r="E31" s="18"/>
      <c r="F31" s="18"/>
      <c r="G31" s="18"/>
      <c r="H31" s="18"/>
      <c r="I31" s="18"/>
      <c r="J31" s="18"/>
      <c r="K31" s="18"/>
      <c r="L31" s="18"/>
      <c r="M31" s="18"/>
      <c r="N31" s="18"/>
      <c r="O31" s="18"/>
      <c r="P31" s="18"/>
      <c r="Q31" s="18"/>
      <c r="R31" s="18"/>
      <c r="S31" s="18"/>
      <c r="T31" s="26">
        <v>45319</v>
      </c>
      <c r="U31" s="187"/>
      <c r="V31" s="188"/>
      <c r="W31" s="188"/>
      <c r="X31" s="188"/>
      <c r="Y31" s="188"/>
      <c r="Z31" s="188"/>
      <c r="AA31" s="188"/>
      <c r="AB31" s="188"/>
      <c r="AC31" s="240">
        <f t="shared" si="0"/>
        <v>0</v>
      </c>
      <c r="AD31" s="13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row>
    <row r="32" spans="1:188" ht="29.1" customHeight="1">
      <c r="A32" s="18"/>
      <c r="B32" s="123"/>
      <c r="C32" s="18"/>
      <c r="D32" s="18"/>
      <c r="E32" s="18"/>
      <c r="F32" s="18"/>
      <c r="G32" s="18"/>
      <c r="H32" s="18"/>
      <c r="I32" s="18"/>
      <c r="J32" s="18"/>
      <c r="K32" s="18"/>
      <c r="L32" s="18"/>
      <c r="M32" s="18"/>
      <c r="N32" s="18"/>
      <c r="O32" s="18"/>
      <c r="P32" s="18"/>
      <c r="Q32" s="18"/>
      <c r="R32" s="18"/>
      <c r="S32" s="18"/>
      <c r="T32" s="26">
        <v>45320</v>
      </c>
      <c r="U32" s="187"/>
      <c r="V32" s="188"/>
      <c r="W32" s="188"/>
      <c r="X32" s="188"/>
      <c r="Y32" s="188"/>
      <c r="Z32" s="188"/>
      <c r="AA32" s="188"/>
      <c r="AB32" s="188"/>
      <c r="AC32" s="240">
        <f t="shared" si="0"/>
        <v>0</v>
      </c>
      <c r="AD32" s="13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row>
    <row r="33" spans="1:188" ht="29.1" customHeight="1">
      <c r="A33" s="18"/>
      <c r="B33" s="18"/>
      <c r="C33" s="18"/>
      <c r="D33" s="18"/>
      <c r="E33" s="18"/>
      <c r="F33" s="18"/>
      <c r="G33" s="18"/>
      <c r="H33" s="18"/>
      <c r="I33" s="18"/>
      <c r="J33" s="18"/>
      <c r="K33" s="18"/>
      <c r="L33" s="18"/>
      <c r="M33" s="18"/>
      <c r="N33" s="18"/>
      <c r="O33" s="18"/>
      <c r="P33" s="18"/>
      <c r="Q33" s="18"/>
      <c r="R33" s="18"/>
      <c r="S33" s="18"/>
      <c r="T33" s="26">
        <v>45321</v>
      </c>
      <c r="U33" s="187"/>
      <c r="V33" s="188"/>
      <c r="W33" s="188"/>
      <c r="X33" s="188"/>
      <c r="Y33" s="188"/>
      <c r="Z33" s="188"/>
      <c r="AA33" s="188"/>
      <c r="AB33" s="188"/>
      <c r="AC33" s="240">
        <f t="shared" si="0"/>
        <v>0</v>
      </c>
      <c r="AD33" s="13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row>
    <row r="34" spans="1:188" ht="29.1" customHeight="1">
      <c r="A34" s="18"/>
      <c r="B34" s="18"/>
      <c r="C34" s="18"/>
      <c r="D34" s="18"/>
      <c r="E34" s="18"/>
      <c r="F34" s="18"/>
      <c r="G34" s="18"/>
      <c r="H34" s="18"/>
      <c r="I34" s="18"/>
      <c r="J34" s="18"/>
      <c r="K34" s="18"/>
      <c r="L34" s="18"/>
      <c r="M34" s="18"/>
      <c r="N34" s="18"/>
      <c r="O34" s="18"/>
      <c r="P34" s="18"/>
      <c r="Q34" s="18"/>
      <c r="R34" s="18"/>
      <c r="S34" s="18"/>
      <c r="T34" s="26">
        <v>45322</v>
      </c>
      <c r="U34" s="190"/>
      <c r="V34" s="191"/>
      <c r="W34" s="191"/>
      <c r="X34" s="191"/>
      <c r="Y34" s="191"/>
      <c r="Z34" s="191"/>
      <c r="AA34" s="191"/>
      <c r="AB34" s="191"/>
      <c r="AC34" s="241">
        <f t="shared" si="0"/>
        <v>0</v>
      </c>
      <c r="AD34" s="139"/>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row>
    <row r="35" spans="1:188" ht="35.1" customHeight="1">
      <c r="A35" s="18"/>
      <c r="B35" s="18"/>
      <c r="C35" s="18"/>
      <c r="D35" s="18"/>
      <c r="E35" s="18"/>
      <c r="F35" s="18"/>
      <c r="G35" s="18"/>
      <c r="H35" s="18"/>
      <c r="I35" s="18"/>
      <c r="J35" s="18"/>
      <c r="K35" s="18"/>
      <c r="L35" s="18"/>
      <c r="M35" s="18"/>
      <c r="O35" s="18"/>
      <c r="P35" s="18"/>
      <c r="Q35" s="18"/>
      <c r="R35" s="18"/>
      <c r="S35" s="18"/>
      <c r="T35" s="171" t="s">
        <v>53</v>
      </c>
      <c r="U35" s="192">
        <f aca="true" t="shared" si="1" ref="U35:AB35">SUM(U4:U34)</f>
        <v>0</v>
      </c>
      <c r="V35" s="193">
        <f t="shared" si="1"/>
        <v>0</v>
      </c>
      <c r="W35" s="193">
        <f t="shared" si="1"/>
        <v>0</v>
      </c>
      <c r="X35" s="193">
        <f t="shared" si="1"/>
        <v>0</v>
      </c>
      <c r="Y35" s="193">
        <f t="shared" si="1"/>
        <v>0</v>
      </c>
      <c r="Z35" s="193">
        <f t="shared" si="1"/>
        <v>0</v>
      </c>
      <c r="AA35" s="193">
        <f t="shared" si="1"/>
        <v>0</v>
      </c>
      <c r="AB35" s="194">
        <f t="shared" si="1"/>
        <v>0</v>
      </c>
      <c r="AC35" s="184">
        <f>SUM(AC4:AC34)</f>
        <v>0</v>
      </c>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row>
    <row r="36" spans="1:188" ht="35.1" customHeight="1">
      <c r="A36" s="18"/>
      <c r="B36" s="18"/>
      <c r="C36" s="18"/>
      <c r="D36" s="18"/>
      <c r="E36" s="18"/>
      <c r="F36" s="18"/>
      <c r="G36" s="18"/>
      <c r="H36" s="18"/>
      <c r="I36" s="18"/>
      <c r="J36" s="18"/>
      <c r="K36" s="18"/>
      <c r="L36" s="18"/>
      <c r="M36" s="18"/>
      <c r="N36" s="18"/>
      <c r="O36" s="18"/>
      <c r="P36" s="18"/>
      <c r="Q36" s="18"/>
      <c r="R36" s="18"/>
      <c r="S36" s="18"/>
      <c r="T36" s="171" t="s">
        <v>56</v>
      </c>
      <c r="U36" s="168" t="e">
        <f>U35/AC35</f>
        <v>#DIV/0!</v>
      </c>
      <c r="V36" s="168" t="e">
        <f>V35/AC35</f>
        <v>#DIV/0!</v>
      </c>
      <c r="W36" s="168" t="e">
        <f>W35/AC35</f>
        <v>#DIV/0!</v>
      </c>
      <c r="X36" s="168" t="e">
        <f>X35/AC35</f>
        <v>#DIV/0!</v>
      </c>
      <c r="Y36" s="168" t="e">
        <f>Y35/AC35</f>
        <v>#DIV/0!</v>
      </c>
      <c r="Z36" s="168" t="e">
        <f>Z35/AC35</f>
        <v>#DIV/0!</v>
      </c>
      <c r="AA36" s="168" t="e">
        <f>AA35/AC35</f>
        <v>#DIV/0!</v>
      </c>
      <c r="AB36" s="168" t="e">
        <f>AB35/AC35</f>
        <v>#DIV/0!</v>
      </c>
      <c r="AC36" s="169" t="e">
        <f>SUM(U36:AB36)</f>
        <v>#DIV/0!</v>
      </c>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row>
    <row r="37" spans="1:188" ht="36.95" customHeight="1">
      <c r="A37" s="18"/>
      <c r="B37" s="18"/>
      <c r="C37" s="18"/>
      <c r="D37" s="18"/>
      <c r="E37" s="18"/>
      <c r="F37" s="18"/>
      <c r="G37" s="18"/>
      <c r="H37" s="18"/>
      <c r="I37" s="18"/>
      <c r="J37" s="18"/>
      <c r="K37" s="18"/>
      <c r="L37" s="18"/>
      <c r="M37" s="18"/>
      <c r="N37" s="18"/>
      <c r="O37" s="18"/>
      <c r="P37" s="18"/>
      <c r="Q37" s="18"/>
      <c r="R37" s="18"/>
      <c r="S37" s="18"/>
      <c r="T37" s="117" t="str">
        <f aca="true" t="shared" si="2" ref="T37:AC37">T3</f>
        <v>Kuupäev</v>
      </c>
      <c r="U37" s="117" t="str">
        <f t="shared" si="2"/>
        <v>Toit</v>
      </c>
      <c r="V37" s="117" t="str">
        <f t="shared" si="2"/>
        <v>Transport/kütus</v>
      </c>
      <c r="W37" s="117" t="str">
        <f t="shared" si="2"/>
        <v>Ilu ja tervis</v>
      </c>
      <c r="X37" s="117" t="str">
        <f t="shared" si="2"/>
        <v>Hobid</v>
      </c>
      <c r="Y37" s="117" t="str">
        <f t="shared" si="2"/>
        <v>Üür</v>
      </c>
      <c r="Z37" s="117" t="str">
        <f t="shared" si="2"/>
        <v>x</v>
      </c>
      <c r="AA37" s="117" t="str">
        <f t="shared" si="2"/>
        <v>y</v>
      </c>
      <c r="AB37" s="117" t="str">
        <f t="shared" si="2"/>
        <v>z</v>
      </c>
      <c r="AC37" s="140" t="str">
        <f t="shared" si="2"/>
        <v>KOKKU</v>
      </c>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row>
    <row r="38" spans="1:188" ht="15.75">
      <c r="A38" s="18"/>
      <c r="B38" s="18"/>
      <c r="C38" s="18"/>
      <c r="D38" s="18"/>
      <c r="E38" s="18"/>
      <c r="F38" s="18"/>
      <c r="G38" s="18"/>
      <c r="H38" s="18"/>
      <c r="I38" s="18"/>
      <c r="J38" s="18"/>
      <c r="K38" s="18"/>
      <c r="L38" s="18"/>
      <c r="M38" s="18"/>
      <c r="N38" s="18"/>
      <c r="O38" s="18"/>
      <c r="P38" s="18"/>
      <c r="Q38" s="18"/>
      <c r="R38" s="18"/>
      <c r="S38" s="18"/>
      <c r="T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row>
    <row r="39" spans="1:188" ht="18.75">
      <c r="A39" s="18"/>
      <c r="B39" s="18"/>
      <c r="C39" s="18"/>
      <c r="D39" s="18"/>
      <c r="E39" s="18"/>
      <c r="F39" s="18"/>
      <c r="G39" s="18"/>
      <c r="H39" s="18"/>
      <c r="I39" s="18"/>
      <c r="J39" s="18"/>
      <c r="K39" s="18"/>
      <c r="L39" s="18"/>
      <c r="M39" s="18"/>
      <c r="N39" s="18"/>
      <c r="O39" s="18"/>
      <c r="P39" s="18"/>
      <c r="Q39" s="18"/>
      <c r="R39" s="18"/>
      <c r="S39" s="18"/>
      <c r="T39" s="61" t="s">
        <v>57</v>
      </c>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row>
    <row r="40" spans="1:188" ht="15.7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row>
    <row r="41" spans="1:188" ht="15.7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row>
    <row r="42" spans="1:188" ht="15.7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row>
    <row r="43" spans="1:188" ht="15.7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row>
    <row r="44" spans="1:188" ht="15.7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row>
    <row r="45" spans="1:188" ht="15.7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row>
    <row r="46" s="18" customFormat="1" ht="15.75"/>
    <row r="47" s="18" customFormat="1" ht="12.75" customHeight="1"/>
    <row r="48" s="18" customFormat="1" ht="15.75"/>
    <row r="49" s="18" customFormat="1" ht="15.75"/>
    <row r="50" s="18" customFormat="1" ht="15.75"/>
    <row r="51" s="18" customFormat="1" ht="15.75"/>
    <row r="52" s="18" customFormat="1" ht="15.75"/>
    <row r="53" s="18" customFormat="1" ht="15.75"/>
    <row r="54" s="18" customFormat="1" ht="15.75"/>
    <row r="55" s="18" customFormat="1" ht="15.75"/>
    <row r="56" s="18" customFormat="1" ht="15.75"/>
    <row r="57" s="18" customFormat="1" ht="15.75"/>
    <row r="58" s="18" customFormat="1" ht="15.75"/>
    <row r="59" s="18" customFormat="1" ht="15.75"/>
    <row r="60" s="18" customFormat="1" ht="15.75"/>
    <row r="61" s="18" customFormat="1" ht="15.75"/>
    <row r="62" s="18" customFormat="1" ht="15.75"/>
    <row r="63" s="18" customFormat="1" ht="15.75"/>
    <row r="64" s="18" customFormat="1" ht="15.75"/>
    <row r="65" s="18" customFormat="1" ht="15.75"/>
    <row r="66" s="18" customFormat="1" ht="15.75"/>
    <row r="67" s="18" customFormat="1" ht="15.75"/>
    <row r="68" s="18" customFormat="1" ht="15.75"/>
    <row r="69" s="18" customFormat="1" ht="15.75"/>
    <row r="70" s="18" customFormat="1" ht="15.75"/>
    <row r="71" s="18" customFormat="1" ht="15.75"/>
    <row r="72" s="18" customFormat="1" ht="15.75"/>
    <row r="73" s="18" customFormat="1" ht="15.75"/>
    <row r="74" s="18" customFormat="1" ht="15.75"/>
    <row r="75" s="18" customFormat="1" ht="15.75"/>
    <row r="76" s="18" customFormat="1" ht="15.75"/>
    <row r="77" s="18" customFormat="1" ht="15.75"/>
    <row r="78" s="18" customFormat="1" ht="15.75"/>
    <row r="79" s="18" customFormat="1" ht="15.75"/>
    <row r="80" s="18" customFormat="1" ht="15.75"/>
    <row r="81" s="18" customFormat="1" ht="15.75"/>
    <row r="82" s="18" customFormat="1" ht="15.75"/>
    <row r="83" s="18" customFormat="1" ht="15.75"/>
    <row r="84" s="18" customFormat="1" ht="15.75"/>
    <row r="85" s="18" customFormat="1" ht="15.75"/>
    <row r="86" s="18" customFormat="1" ht="15.75"/>
    <row r="87" s="18" customFormat="1" ht="15.75"/>
    <row r="88" s="18" customFormat="1" ht="15.75"/>
    <row r="89" s="18" customFormat="1" ht="15.75"/>
    <row r="90" s="18" customFormat="1" ht="15.75"/>
    <row r="91" s="18" customFormat="1" ht="15.75"/>
    <row r="92" s="18" customFormat="1" ht="15.75"/>
    <row r="93" s="18" customFormat="1" ht="15.75"/>
    <row r="94" s="18" customFormat="1" ht="15.75"/>
    <row r="95" s="18" customFormat="1" ht="15.75"/>
    <row r="96" s="18" customFormat="1" ht="15.75"/>
    <row r="97" s="18" customFormat="1" ht="15.75"/>
    <row r="98" s="18" customFormat="1" ht="15.75"/>
    <row r="99" s="18" customFormat="1" ht="15.75"/>
    <row r="100" s="18" customFormat="1" ht="15.75"/>
    <row r="101" s="18" customFormat="1" ht="15.75"/>
    <row r="102" s="18" customFormat="1" ht="15.75"/>
    <row r="103" s="18" customFormat="1" ht="15.75"/>
    <row r="104" s="18" customFormat="1" ht="15.75"/>
    <row r="105" s="18" customFormat="1" ht="15.75"/>
    <row r="106" s="18" customFormat="1" ht="15.75"/>
    <row r="107" s="18" customFormat="1" ht="15.75"/>
    <row r="108" s="18" customFormat="1" ht="15.75"/>
    <row r="109" s="18" customFormat="1" ht="15.75"/>
    <row r="110" s="18" customFormat="1" ht="15.75"/>
    <row r="111" s="18" customFormat="1" ht="15.75"/>
    <row r="112" s="18" customFormat="1" ht="15.75"/>
    <row r="113" s="18" customFormat="1" ht="15.75"/>
    <row r="114" s="18" customFormat="1" ht="15.75"/>
    <row r="115" s="18" customFormat="1" ht="15.75"/>
    <row r="116" s="18" customFormat="1" ht="15.75"/>
    <row r="117" s="18" customFormat="1" ht="15.75"/>
    <row r="118" s="18" customFormat="1" ht="15.75"/>
    <row r="119" s="18" customFormat="1" ht="15.75"/>
    <row r="120" s="18" customFormat="1" ht="15.75"/>
    <row r="121" s="18" customFormat="1" ht="15.75"/>
    <row r="122" s="18" customFormat="1" ht="15.75"/>
    <row r="123" s="18" customFormat="1" ht="15.75"/>
    <row r="124" s="18" customFormat="1" ht="15.75"/>
    <row r="125" s="18" customFormat="1" ht="15.75"/>
    <row r="126" s="18" customFormat="1" ht="15.75"/>
    <row r="127" s="18" customFormat="1" ht="15.75"/>
    <row r="128" s="18" customFormat="1" ht="15.75"/>
    <row r="129" s="18" customFormat="1" ht="15.75"/>
    <row r="130" s="18" customFormat="1" ht="15.75"/>
    <row r="131" s="18" customFormat="1" ht="15.75"/>
    <row r="132" s="18" customFormat="1" ht="15.75"/>
    <row r="133" s="18" customFormat="1" ht="15.75"/>
    <row r="134" s="18" customFormat="1" ht="15.75"/>
    <row r="135" s="18" customFormat="1" ht="15.75"/>
    <row r="136" s="18" customFormat="1" ht="15.75"/>
    <row r="137" s="18" customFormat="1" ht="15.75"/>
    <row r="138" s="18" customFormat="1" ht="15.75"/>
    <row r="139" s="18" customFormat="1" ht="15.75"/>
    <row r="140" s="18" customFormat="1" ht="15.75"/>
    <row r="141" s="18" customFormat="1" ht="15.75"/>
    <row r="142" s="18" customFormat="1" ht="15.75"/>
    <row r="143" s="18" customFormat="1" ht="15.75"/>
    <row r="144" s="18" customFormat="1" ht="15.75"/>
    <row r="145" s="18" customFormat="1" ht="15.75"/>
    <row r="146" s="18" customFormat="1" ht="15.75"/>
    <row r="147" s="18" customFormat="1" ht="15.75"/>
    <row r="148" s="18" customFormat="1" ht="15.75"/>
    <row r="149" s="18" customFormat="1" ht="15.75"/>
    <row r="150" s="18" customFormat="1" ht="15.75"/>
    <row r="151" s="18" customFormat="1" ht="15.75"/>
    <row r="152" s="18" customFormat="1" ht="15.75"/>
    <row r="153" s="18" customFormat="1" ht="15.75"/>
    <row r="154" s="18" customFormat="1" ht="15.75"/>
    <row r="155" s="18" customFormat="1" ht="15.75"/>
    <row r="156" s="18" customFormat="1" ht="15.75"/>
    <row r="157" s="18" customFormat="1" ht="15.75"/>
    <row r="158" s="18" customFormat="1" ht="15.75"/>
    <row r="159" s="18" customFormat="1" ht="15.75"/>
    <row r="160" s="18" customFormat="1" ht="15.75"/>
    <row r="161" s="18" customFormat="1" ht="15.75"/>
    <row r="162" s="18" customFormat="1" ht="15.75"/>
    <row r="163" s="18" customFormat="1" ht="15.75"/>
    <row r="164" s="18" customFormat="1" ht="15.75"/>
    <row r="165" s="18" customFormat="1" ht="15.75"/>
    <row r="166" s="18" customFormat="1" ht="15.75"/>
    <row r="167" s="18" customFormat="1" ht="15.75"/>
    <row r="168" s="18" customFormat="1" ht="15.75"/>
    <row r="169" s="18" customFormat="1" ht="15.75"/>
    <row r="170" s="18" customFormat="1" ht="15.75"/>
    <row r="171" s="18" customFormat="1" ht="15.75"/>
    <row r="172" s="18" customFormat="1" ht="15.75"/>
    <row r="173" s="18" customFormat="1" ht="15.75"/>
    <row r="174" s="18" customFormat="1" ht="15.75"/>
    <row r="175" s="18" customFormat="1" ht="15.75"/>
    <row r="176" s="18" customFormat="1" ht="15.75"/>
    <row r="177" s="18" customFormat="1" ht="15.75"/>
    <row r="178" s="18" customFormat="1" ht="15.75"/>
    <row r="179" s="18" customFormat="1" ht="15.75"/>
    <row r="180" s="18" customFormat="1" ht="15.75"/>
    <row r="181" s="18" customFormat="1" ht="15.75"/>
    <row r="182" s="18" customFormat="1" ht="15.75"/>
    <row r="183" s="18" customFormat="1" ht="15.75"/>
    <row r="184" s="18" customFormat="1" ht="15.75"/>
    <row r="185" s="18" customFormat="1" ht="15.75"/>
    <row r="186" s="18" customFormat="1" ht="15.75"/>
    <row r="187" s="18" customFormat="1" ht="15.75"/>
    <row r="188" s="18" customFormat="1" ht="15.75"/>
    <row r="189" s="18" customFormat="1" ht="15.75"/>
    <row r="190" s="18" customFormat="1" ht="15.75"/>
    <row r="191" s="18" customFormat="1" ht="15.75"/>
    <row r="192" s="18" customFormat="1" ht="15.75"/>
    <row r="193" s="18" customFormat="1" ht="15.75"/>
    <row r="194" s="18" customFormat="1" ht="15.75"/>
    <row r="195" s="18" customFormat="1" ht="15.75"/>
    <row r="196" s="18" customFormat="1" ht="15.75"/>
    <row r="197" s="18" customFormat="1" ht="15.75"/>
    <row r="198" s="18" customFormat="1" ht="15.75"/>
    <row r="199" s="18" customFormat="1" ht="15.75"/>
    <row r="200" s="18" customFormat="1" ht="15.75"/>
    <row r="201" s="18" customFormat="1" ht="15.75"/>
    <row r="202" s="18" customFormat="1" ht="15.75"/>
    <row r="203" s="18" customFormat="1" ht="15.75"/>
    <row r="204" s="18" customFormat="1" ht="15.75"/>
    <row r="205" s="18" customFormat="1" ht="15.75"/>
    <row r="206" s="18" customFormat="1" ht="15.75"/>
    <row r="207" s="18" customFormat="1" ht="15.75"/>
    <row r="208" s="18" customFormat="1" ht="15.75"/>
    <row r="209" s="18" customFormat="1" ht="15.75"/>
    <row r="210" s="18" customFormat="1" ht="15.75"/>
    <row r="211" s="18" customFormat="1" ht="15.75"/>
    <row r="212" s="18" customFormat="1" ht="15.75"/>
    <row r="213" s="18" customFormat="1" ht="15.75"/>
    <row r="214" s="18" customFormat="1" ht="15.75"/>
    <row r="215" s="18" customFormat="1" ht="15.75"/>
    <row r="216" s="18" customFormat="1" ht="15.75"/>
    <row r="217" s="18" customFormat="1" ht="15.75"/>
    <row r="218" s="18" customFormat="1" ht="15.75"/>
    <row r="219" s="18" customFormat="1" ht="15.75"/>
    <row r="220" s="18" customFormat="1" ht="15.75"/>
    <row r="221" s="18" customFormat="1" ht="15.75"/>
    <row r="222" s="18" customFormat="1" ht="15.75"/>
    <row r="223" s="18" customFormat="1" ht="15.75"/>
    <row r="224" s="18" customFormat="1" ht="15.75"/>
    <row r="225" s="18" customFormat="1" ht="15.75"/>
    <row r="226" s="18" customFormat="1" ht="15.75"/>
    <row r="227" s="18" customFormat="1" ht="15.75"/>
    <row r="228" s="18" customFormat="1" ht="15.75"/>
    <row r="229" s="18" customFormat="1" ht="15.75"/>
    <row r="230" s="18" customFormat="1" ht="15.75"/>
    <row r="231" s="18" customFormat="1" ht="15.75"/>
    <row r="232" s="18" customFormat="1" ht="15.75"/>
    <row r="233" s="18" customFormat="1" ht="15.75"/>
    <row r="234" s="18" customFormat="1" ht="15.75"/>
    <row r="235" s="18" customFormat="1" ht="15.75"/>
    <row r="236" s="18" customFormat="1" ht="15.75"/>
    <row r="237" s="18" customFormat="1" ht="15.75"/>
    <row r="238" s="18" customFormat="1" ht="15.75"/>
    <row r="239" s="18" customFormat="1" ht="15.75"/>
    <row r="240" s="18" customFormat="1" ht="15.75"/>
    <row r="241" s="18" customFormat="1" ht="15.75"/>
    <row r="242" s="18" customFormat="1" ht="15.75"/>
    <row r="243" s="18" customFormat="1" ht="15.75"/>
    <row r="244" s="18" customFormat="1" ht="15.75"/>
    <row r="245" s="18" customFormat="1" ht="15.75"/>
    <row r="246" s="18" customFormat="1" ht="15.75"/>
    <row r="247" s="18" customFormat="1" ht="15.75"/>
    <row r="248" s="18" customFormat="1" ht="15.75"/>
    <row r="249" s="18" customFormat="1" ht="15.75"/>
    <row r="250" s="18" customFormat="1" ht="15.75"/>
    <row r="251" s="18" customFormat="1" ht="15.75"/>
    <row r="252" s="18" customFormat="1" ht="15.75"/>
    <row r="253" s="18" customFormat="1" ht="15.75"/>
    <row r="254" s="18" customFormat="1" ht="15.75"/>
    <row r="255" s="18" customFormat="1" ht="15.75"/>
    <row r="256" s="18" customFormat="1" ht="15.75"/>
    <row r="257" s="18" customFormat="1" ht="15.75"/>
    <row r="258" s="18" customFormat="1" ht="15.75"/>
    <row r="259" s="18" customFormat="1" ht="15.75"/>
    <row r="260" s="18" customFormat="1" ht="15.75"/>
    <row r="261" s="18" customFormat="1" ht="15.75"/>
    <row r="262" s="18" customFormat="1" ht="15.75"/>
    <row r="263" s="18" customFormat="1" ht="15.75"/>
    <row r="264" s="18" customFormat="1" ht="15.75"/>
    <row r="265" s="18" customFormat="1" ht="15.75"/>
    <row r="266" s="18" customFormat="1" ht="15.75"/>
    <row r="267" s="18" customFormat="1" ht="15.75"/>
    <row r="268" s="18" customFormat="1" ht="15.75"/>
    <row r="269" s="18" customFormat="1" ht="15.75"/>
    <row r="270" s="18" customFormat="1" ht="15.75"/>
    <row r="271" s="18" customFormat="1" ht="15.75"/>
    <row r="272" s="18" customFormat="1" ht="15.75"/>
    <row r="273" s="18" customFormat="1" ht="15.75"/>
    <row r="274" s="18" customFormat="1" ht="15.75"/>
    <row r="275" s="18" customFormat="1" ht="15.75"/>
    <row r="276" s="18" customFormat="1" ht="15.75"/>
    <row r="277" s="18" customFormat="1" ht="15.75"/>
    <row r="278" s="18" customFormat="1" ht="15.75"/>
    <row r="279" s="18" customFormat="1" ht="15.75"/>
    <row r="280" s="18" customFormat="1" ht="15.75"/>
    <row r="281" s="18" customFormat="1" ht="15.75"/>
    <row r="282" s="18" customFormat="1" ht="15.75"/>
    <row r="283" s="18" customFormat="1" ht="15.75"/>
    <row r="284" s="18" customFormat="1" ht="15.75"/>
    <row r="285" s="18" customFormat="1" ht="15.75"/>
    <row r="286" s="18" customFormat="1" ht="15.75"/>
    <row r="287" s="18" customFormat="1" ht="15.75"/>
    <row r="288" s="18" customFormat="1" ht="15.75"/>
    <row r="289" s="18" customFormat="1" ht="15.75"/>
    <row r="290" s="18" customFormat="1" ht="15.75"/>
    <row r="291" s="18" customFormat="1" ht="15.75"/>
    <row r="292" s="18" customFormat="1" ht="15.75"/>
    <row r="293" s="18" customFormat="1" ht="15.75"/>
    <row r="294" s="18" customFormat="1" ht="15.75"/>
    <row r="295" s="18" customFormat="1" ht="15.75"/>
    <row r="296" s="18" customFormat="1" ht="15.75"/>
    <row r="297" s="18" customFormat="1" ht="15.75"/>
    <row r="298" s="18" customFormat="1" ht="15.75"/>
    <row r="299" s="18" customFormat="1" ht="15.75"/>
    <row r="300" s="18" customFormat="1" ht="15.75"/>
    <row r="301" s="18" customFormat="1" ht="15.75"/>
    <row r="302" s="18" customFormat="1" ht="15.75"/>
    <row r="303" s="18" customFormat="1" ht="15.75"/>
    <row r="304" s="18" customFormat="1" ht="15.75"/>
    <row r="305" s="18" customFormat="1" ht="15.75"/>
    <row r="306" s="18" customFormat="1" ht="15.75"/>
    <row r="307" s="18" customFormat="1" ht="15.75"/>
    <row r="308" s="18" customFormat="1" ht="15.75"/>
    <row r="309" s="18" customFormat="1" ht="15.75"/>
    <row r="310" s="18" customFormat="1" ht="15.75"/>
    <row r="311" s="18" customFormat="1" ht="15.75"/>
    <row r="312" s="18" customFormat="1" ht="15.75"/>
    <row r="313" s="18" customFormat="1" ht="15.75"/>
    <row r="314" s="18" customFormat="1" ht="15.75"/>
    <row r="315" s="18" customFormat="1" ht="15.75"/>
    <row r="316" s="18" customFormat="1" ht="15.75"/>
    <row r="317" s="18" customFormat="1" ht="15.75"/>
    <row r="318" s="18" customFormat="1" ht="15.75"/>
    <row r="319" s="18" customFormat="1" ht="15.75"/>
    <row r="320" s="18" customFormat="1" ht="15.75"/>
    <row r="321" s="18" customFormat="1" ht="15.75"/>
    <row r="322" s="18" customFormat="1" ht="15.75"/>
    <row r="323" s="18" customFormat="1" ht="15.75"/>
    <row r="324" s="18" customFormat="1" ht="15.75"/>
    <row r="325" s="18" customFormat="1" ht="15.75"/>
    <row r="326" s="18" customFormat="1" ht="15.75"/>
    <row r="327" s="18" customFormat="1" ht="15.75"/>
    <row r="328" s="18" customFormat="1" ht="15.75"/>
    <row r="329" s="18" customFormat="1" ht="15.75"/>
    <row r="330" s="18" customFormat="1" ht="15.75"/>
    <row r="331" s="18" customFormat="1" ht="15.75"/>
    <row r="332" s="18" customFormat="1" ht="15.75"/>
    <row r="333" s="18" customFormat="1" ht="15.75"/>
    <row r="334" s="18" customFormat="1" ht="15.75"/>
    <row r="335" s="18" customFormat="1" ht="15.75"/>
    <row r="336" s="18" customFormat="1" ht="15.75"/>
    <row r="337" s="18" customFormat="1" ht="15.75"/>
    <row r="338" s="18" customFormat="1" ht="15.75"/>
    <row r="339" s="18" customFormat="1" ht="15.75"/>
    <row r="340" s="18" customFormat="1" ht="15.75"/>
    <row r="341" s="18" customFormat="1" ht="15.75"/>
    <row r="342" s="18" customFormat="1" ht="15.75"/>
    <row r="343" s="18" customFormat="1" ht="15.75"/>
    <row r="344" s="18" customFormat="1" ht="15.75"/>
    <row r="345" s="18" customFormat="1" ht="15.75"/>
    <row r="346" s="18" customFormat="1" ht="15.75"/>
    <row r="347" s="18" customFormat="1" ht="15.75"/>
    <row r="348" s="18" customFormat="1" ht="15.75"/>
    <row r="349" s="18" customFormat="1" ht="15.75"/>
    <row r="350" s="18" customFormat="1" ht="15.75"/>
    <row r="351" s="18" customFormat="1" ht="15.75"/>
    <row r="352" s="18" customFormat="1" ht="15.75"/>
    <row r="353" s="18" customFormat="1" ht="15.75"/>
    <row r="354" s="18" customFormat="1" ht="15.75"/>
    <row r="355" s="18" customFormat="1" ht="15.75"/>
    <row r="356" s="18" customFormat="1" ht="15.75"/>
    <row r="357" s="18" customFormat="1" ht="15.75"/>
    <row r="358" s="18" customFormat="1" ht="15.75"/>
    <row r="359" s="18" customFormat="1" ht="15.75"/>
    <row r="360" s="18" customFormat="1" ht="15.75"/>
    <row r="361" s="18" customFormat="1" ht="15.75"/>
    <row r="362" s="18" customFormat="1" ht="15.75"/>
    <row r="363" s="18" customFormat="1" ht="15.75"/>
    <row r="364" s="18" customFormat="1" ht="15.75"/>
    <row r="365" s="18" customFormat="1" ht="15.75"/>
    <row r="366" s="18" customFormat="1" ht="15.75"/>
    <row r="367" s="18" customFormat="1" ht="15.75"/>
    <row r="368" s="18" customFormat="1" ht="15.75"/>
    <row r="369" s="18" customFormat="1" ht="15.75"/>
    <row r="370" s="18" customFormat="1" ht="15.75"/>
    <row r="371" s="18" customFormat="1" ht="15.75"/>
    <row r="372" s="18" customFormat="1" ht="15.75">
      <c r="AD372" s="22"/>
    </row>
    <row r="373" s="18" customFormat="1" ht="15.75">
      <c r="AD373" s="22"/>
    </row>
    <row r="374" s="18" customFormat="1" ht="15.75">
      <c r="AD374" s="22"/>
    </row>
    <row r="375" spans="20:188" ht="15.75">
      <c r="T375" s="18"/>
      <c r="U375" s="18"/>
      <c r="V375" s="18"/>
      <c r="W375" s="18"/>
      <c r="X375" s="18"/>
      <c r="Y375" s="18"/>
      <c r="Z375" s="18"/>
      <c r="AA375" s="18"/>
      <c r="AB375" s="18"/>
      <c r="AC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c r="DK375" s="18"/>
      <c r="DL375" s="18"/>
      <c r="DM375" s="18"/>
      <c r="DN375" s="18"/>
      <c r="DO375" s="18"/>
      <c r="DP375" s="18"/>
      <c r="DQ375" s="18"/>
      <c r="DR375" s="18"/>
      <c r="DS375" s="18"/>
      <c r="DT375" s="18"/>
      <c r="DU375" s="18"/>
      <c r="DV375" s="18"/>
      <c r="DW375" s="18"/>
      <c r="DX375" s="18"/>
      <c r="DY375" s="18"/>
      <c r="DZ375" s="18"/>
      <c r="EA375" s="18"/>
      <c r="EB375" s="18"/>
      <c r="EC375" s="18"/>
      <c r="ED375" s="18"/>
      <c r="EE375" s="18"/>
      <c r="EF375" s="18"/>
      <c r="EG375" s="18"/>
      <c r="EH375" s="18"/>
      <c r="EI375" s="18"/>
      <c r="EJ375" s="18"/>
      <c r="EK375" s="18"/>
      <c r="EL375" s="18"/>
      <c r="EM375" s="18"/>
      <c r="EN375" s="18"/>
      <c r="EO375" s="18"/>
      <c r="EP375" s="18"/>
      <c r="EQ375" s="18"/>
      <c r="ER375" s="18"/>
      <c r="ES375" s="18"/>
      <c r="ET375" s="18"/>
      <c r="EU375" s="18"/>
      <c r="EV375" s="18"/>
      <c r="EW375" s="18"/>
      <c r="EX375" s="18"/>
      <c r="EY375" s="18"/>
      <c r="EZ375" s="18"/>
      <c r="FA375" s="18"/>
      <c r="FB375" s="18"/>
      <c r="FC375" s="18"/>
      <c r="FD375" s="18"/>
      <c r="FE375" s="18"/>
      <c r="FF375" s="18"/>
      <c r="FG375" s="18"/>
      <c r="FH375" s="18"/>
      <c r="FI375" s="18"/>
      <c r="FJ375" s="18"/>
      <c r="FK375" s="18"/>
      <c r="FL375" s="18"/>
      <c r="FM375" s="18"/>
      <c r="FN375" s="18"/>
      <c r="FO375" s="18"/>
      <c r="FP375" s="18"/>
      <c r="FQ375" s="18"/>
      <c r="FR375" s="18"/>
      <c r="FS375" s="18"/>
      <c r="FT375" s="18"/>
      <c r="FU375" s="18"/>
      <c r="FV375" s="18"/>
      <c r="FW375" s="18"/>
      <c r="FX375" s="18"/>
      <c r="FY375" s="18"/>
      <c r="FZ375" s="18"/>
      <c r="GA375" s="18"/>
      <c r="GB375" s="18"/>
      <c r="GC375" s="18"/>
      <c r="GD375" s="18"/>
      <c r="GE375" s="18"/>
      <c r="GF375" s="18"/>
    </row>
    <row r="376" spans="41:188" ht="15.75">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c r="EL376" s="18"/>
      <c r="EM376" s="18"/>
      <c r="EN376" s="18"/>
      <c r="EO376" s="18"/>
      <c r="EP376" s="18"/>
      <c r="EQ376" s="18"/>
      <c r="ER376" s="18"/>
      <c r="ES376" s="18"/>
      <c r="ET376" s="18"/>
      <c r="EU376" s="18"/>
      <c r="EV376" s="18"/>
      <c r="EW376" s="18"/>
      <c r="EX376" s="18"/>
      <c r="EY376" s="18"/>
      <c r="EZ376" s="18"/>
      <c r="FA376" s="18"/>
      <c r="FB376" s="18"/>
      <c r="FC376" s="18"/>
      <c r="FD376" s="18"/>
      <c r="FE376" s="18"/>
      <c r="FF376" s="18"/>
      <c r="FG376" s="18"/>
      <c r="FH376" s="18"/>
      <c r="FI376" s="18"/>
      <c r="FJ376" s="18"/>
      <c r="FK376" s="18"/>
      <c r="FL376" s="18"/>
      <c r="FM376" s="18"/>
      <c r="FN376" s="18"/>
      <c r="FO376" s="18"/>
      <c r="FP376" s="18"/>
      <c r="FQ376" s="18"/>
      <c r="FR376" s="18"/>
      <c r="FS376" s="18"/>
      <c r="FT376" s="18"/>
      <c r="FU376" s="18"/>
      <c r="FV376" s="18"/>
      <c r="FW376" s="18"/>
      <c r="FX376" s="18"/>
      <c r="FY376" s="18"/>
      <c r="FZ376" s="18"/>
      <c r="GA376" s="18"/>
      <c r="GB376" s="18"/>
      <c r="GC376" s="18"/>
      <c r="GD376" s="18"/>
      <c r="GE376" s="18"/>
      <c r="GF376" s="18"/>
    </row>
    <row r="377" spans="41:188" ht="15.75">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c r="DK377" s="18"/>
      <c r="DL377" s="18"/>
      <c r="DM377" s="18"/>
      <c r="DN377" s="18"/>
      <c r="DO377" s="18"/>
      <c r="DP377" s="18"/>
      <c r="DQ377" s="18"/>
      <c r="DR377" s="18"/>
      <c r="DS377" s="18"/>
      <c r="DT377" s="18"/>
      <c r="DU377" s="18"/>
      <c r="DV377" s="18"/>
      <c r="DW377" s="18"/>
      <c r="DX377" s="18"/>
      <c r="DY377" s="18"/>
      <c r="DZ377" s="18"/>
      <c r="EA377" s="18"/>
      <c r="EB377" s="18"/>
      <c r="EC377" s="18"/>
      <c r="ED377" s="18"/>
      <c r="EE377" s="18"/>
      <c r="EF377" s="18"/>
      <c r="EG377" s="18"/>
      <c r="EH377" s="18"/>
      <c r="EI377" s="18"/>
      <c r="EJ377" s="18"/>
      <c r="EK377" s="18"/>
      <c r="EL377" s="18"/>
      <c r="EM377" s="18"/>
      <c r="EN377" s="18"/>
      <c r="EO377" s="18"/>
      <c r="EP377" s="18"/>
      <c r="EQ377" s="18"/>
      <c r="ER377" s="18"/>
      <c r="ES377" s="18"/>
      <c r="ET377" s="18"/>
      <c r="EU377" s="18"/>
      <c r="EV377" s="18"/>
      <c r="EW377" s="18"/>
      <c r="EX377" s="18"/>
      <c r="EY377" s="18"/>
      <c r="EZ377" s="18"/>
      <c r="FA377" s="18"/>
      <c r="FB377" s="18"/>
      <c r="FC377" s="18"/>
      <c r="FD377" s="18"/>
      <c r="FE377" s="18"/>
      <c r="FF377" s="18"/>
      <c r="FG377" s="18"/>
      <c r="FH377" s="18"/>
      <c r="FI377" s="18"/>
      <c r="FJ377" s="18"/>
      <c r="FK377" s="18"/>
      <c r="FL377" s="18"/>
      <c r="FM377" s="18"/>
      <c r="FN377" s="18"/>
      <c r="FO377" s="18"/>
      <c r="FP377" s="18"/>
      <c r="FQ377" s="18"/>
      <c r="FR377" s="18"/>
      <c r="FS377" s="18"/>
      <c r="FT377" s="18"/>
      <c r="FU377" s="18"/>
      <c r="FV377" s="18"/>
      <c r="FW377" s="18"/>
      <c r="FX377" s="18"/>
      <c r="FY377" s="18"/>
      <c r="FZ377" s="18"/>
      <c r="GA377" s="18"/>
      <c r="GB377" s="18"/>
      <c r="GC377" s="18"/>
      <c r="GD377" s="18"/>
      <c r="GE377" s="18"/>
      <c r="GF377" s="18"/>
    </row>
    <row r="378" spans="41:188" ht="15.75">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c r="DK378" s="18"/>
      <c r="DL378" s="18"/>
      <c r="DM378" s="18"/>
      <c r="DN378" s="18"/>
      <c r="DO378" s="18"/>
      <c r="DP378" s="18"/>
      <c r="DQ378" s="18"/>
      <c r="DR378" s="18"/>
      <c r="DS378" s="18"/>
      <c r="DT378" s="18"/>
      <c r="DU378" s="18"/>
      <c r="DV378" s="18"/>
      <c r="DW378" s="18"/>
      <c r="DX378" s="18"/>
      <c r="DY378" s="18"/>
      <c r="DZ378" s="18"/>
      <c r="EA378" s="18"/>
      <c r="EB378" s="18"/>
      <c r="EC378" s="18"/>
      <c r="ED378" s="18"/>
      <c r="EE378" s="18"/>
      <c r="EF378" s="18"/>
      <c r="EG378" s="18"/>
      <c r="EH378" s="18"/>
      <c r="EI378" s="18"/>
      <c r="EJ378" s="18"/>
      <c r="EK378" s="18"/>
      <c r="EL378" s="18"/>
      <c r="EM378" s="18"/>
      <c r="EN378" s="18"/>
      <c r="EO378" s="18"/>
      <c r="EP378" s="18"/>
      <c r="EQ378" s="18"/>
      <c r="ER378" s="18"/>
      <c r="ES378" s="18"/>
      <c r="ET378" s="18"/>
      <c r="EU378" s="18"/>
      <c r="EV378" s="18"/>
      <c r="EW378" s="18"/>
      <c r="EX378" s="18"/>
      <c r="EY378" s="18"/>
      <c r="EZ378" s="18"/>
      <c r="FA378" s="18"/>
      <c r="FB378" s="18"/>
      <c r="FC378" s="18"/>
      <c r="FD378" s="18"/>
      <c r="FE378" s="18"/>
      <c r="FF378" s="18"/>
      <c r="FG378" s="18"/>
      <c r="FH378" s="18"/>
      <c r="FI378" s="18"/>
      <c r="FJ378" s="18"/>
      <c r="FK378" s="18"/>
      <c r="FL378" s="18"/>
      <c r="FM378" s="18"/>
      <c r="FN378" s="18"/>
      <c r="FO378" s="18"/>
      <c r="FP378" s="18"/>
      <c r="FQ378" s="18"/>
      <c r="FR378" s="18"/>
      <c r="FS378" s="18"/>
      <c r="FT378" s="18"/>
      <c r="FU378" s="18"/>
      <c r="FV378" s="18"/>
      <c r="FW378" s="18"/>
      <c r="FX378" s="18"/>
      <c r="FY378" s="18"/>
      <c r="FZ378" s="18"/>
      <c r="GA378" s="18"/>
      <c r="GB378" s="18"/>
      <c r="GC378" s="18"/>
      <c r="GD378" s="18"/>
      <c r="GE378" s="18"/>
      <c r="GF378" s="18"/>
    </row>
    <row r="379" spans="41:188" ht="15.75">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c r="DK379" s="18"/>
      <c r="DL379" s="18"/>
      <c r="DM379" s="18"/>
      <c r="DN379" s="18"/>
      <c r="DO379" s="18"/>
      <c r="DP379" s="18"/>
      <c r="DQ379" s="18"/>
      <c r="DR379" s="18"/>
      <c r="DS379" s="18"/>
      <c r="DT379" s="18"/>
      <c r="DU379" s="18"/>
      <c r="DV379" s="18"/>
      <c r="DW379" s="18"/>
      <c r="DX379" s="18"/>
      <c r="DY379" s="18"/>
      <c r="DZ379" s="18"/>
      <c r="EA379" s="18"/>
      <c r="EB379" s="18"/>
      <c r="EC379" s="18"/>
      <c r="ED379" s="18"/>
      <c r="EE379" s="18"/>
      <c r="EF379" s="18"/>
      <c r="EG379" s="18"/>
      <c r="EH379" s="18"/>
      <c r="EI379" s="18"/>
      <c r="EJ379" s="18"/>
      <c r="EK379" s="18"/>
      <c r="EL379" s="18"/>
      <c r="EM379" s="18"/>
      <c r="EN379" s="18"/>
      <c r="EO379" s="18"/>
      <c r="EP379" s="18"/>
      <c r="EQ379" s="18"/>
      <c r="ER379" s="18"/>
      <c r="ES379" s="18"/>
      <c r="ET379" s="18"/>
      <c r="EU379" s="18"/>
      <c r="EV379" s="18"/>
      <c r="EW379" s="18"/>
      <c r="EX379" s="18"/>
      <c r="EY379" s="18"/>
      <c r="EZ379" s="18"/>
      <c r="FA379" s="18"/>
      <c r="FB379" s="18"/>
      <c r="FC379" s="18"/>
      <c r="FD379" s="18"/>
      <c r="FE379" s="18"/>
      <c r="FF379" s="18"/>
      <c r="FG379" s="18"/>
      <c r="FH379" s="18"/>
      <c r="FI379" s="18"/>
      <c r="FJ379" s="18"/>
      <c r="FK379" s="18"/>
      <c r="FL379" s="18"/>
      <c r="FM379" s="18"/>
      <c r="FN379" s="18"/>
      <c r="FO379" s="18"/>
      <c r="FP379" s="18"/>
      <c r="FQ379" s="18"/>
      <c r="FR379" s="18"/>
      <c r="FS379" s="18"/>
      <c r="FT379" s="18"/>
      <c r="FU379" s="18"/>
      <c r="FV379" s="18"/>
      <c r="FW379" s="18"/>
      <c r="FX379" s="18"/>
      <c r="FY379" s="18"/>
      <c r="FZ379" s="18"/>
      <c r="GA379" s="18"/>
      <c r="GB379" s="18"/>
      <c r="GC379" s="18"/>
      <c r="GD379" s="18"/>
      <c r="GE379" s="18"/>
      <c r="GF379" s="18"/>
    </row>
    <row r="380" spans="41:188" ht="15.75">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c r="DK380" s="18"/>
      <c r="DL380" s="18"/>
      <c r="DM380" s="18"/>
      <c r="DN380" s="18"/>
      <c r="DO380" s="18"/>
      <c r="DP380" s="18"/>
      <c r="DQ380" s="18"/>
      <c r="DR380" s="18"/>
      <c r="DS380" s="18"/>
      <c r="DT380" s="18"/>
      <c r="DU380" s="18"/>
      <c r="DV380" s="18"/>
      <c r="DW380" s="18"/>
      <c r="DX380" s="18"/>
      <c r="DY380" s="18"/>
      <c r="DZ380" s="18"/>
      <c r="EA380" s="18"/>
      <c r="EB380" s="18"/>
      <c r="EC380" s="18"/>
      <c r="ED380" s="18"/>
      <c r="EE380" s="18"/>
      <c r="EF380" s="18"/>
      <c r="EG380" s="18"/>
      <c r="EH380" s="18"/>
      <c r="EI380" s="18"/>
      <c r="EJ380" s="18"/>
      <c r="EK380" s="18"/>
      <c r="EL380" s="18"/>
      <c r="EM380" s="18"/>
      <c r="EN380" s="18"/>
      <c r="EO380" s="18"/>
      <c r="EP380" s="18"/>
      <c r="EQ380" s="18"/>
      <c r="ER380" s="18"/>
      <c r="ES380" s="18"/>
      <c r="ET380" s="18"/>
      <c r="EU380" s="18"/>
      <c r="EV380" s="18"/>
      <c r="EW380" s="18"/>
      <c r="EX380" s="18"/>
      <c r="EY380" s="18"/>
      <c r="EZ380" s="18"/>
      <c r="FA380" s="18"/>
      <c r="FB380" s="18"/>
      <c r="FC380" s="18"/>
      <c r="FD380" s="18"/>
      <c r="FE380" s="18"/>
      <c r="FF380" s="18"/>
      <c r="FG380" s="18"/>
      <c r="FH380" s="18"/>
      <c r="FI380" s="18"/>
      <c r="FJ380" s="18"/>
      <c r="FK380" s="18"/>
      <c r="FL380" s="18"/>
      <c r="FM380" s="18"/>
      <c r="FN380" s="18"/>
      <c r="FO380" s="18"/>
      <c r="FP380" s="18"/>
      <c r="FQ380" s="18"/>
      <c r="FR380" s="18"/>
      <c r="FS380" s="18"/>
      <c r="FT380" s="18"/>
      <c r="FU380" s="18"/>
      <c r="FV380" s="18"/>
      <c r="FW380" s="18"/>
      <c r="FX380" s="18"/>
      <c r="FY380" s="18"/>
      <c r="FZ380" s="18"/>
      <c r="GA380" s="18"/>
      <c r="GB380" s="18"/>
      <c r="GC380" s="18"/>
      <c r="GD380" s="18"/>
      <c r="GE380" s="18"/>
      <c r="GF380" s="18"/>
    </row>
    <row r="381" spans="41:188" ht="15.75">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c r="DK381" s="18"/>
      <c r="DL381" s="18"/>
      <c r="DM381" s="18"/>
      <c r="DN381" s="18"/>
      <c r="DO381" s="18"/>
      <c r="DP381" s="18"/>
      <c r="DQ381" s="18"/>
      <c r="DR381" s="18"/>
      <c r="DS381" s="18"/>
      <c r="DT381" s="18"/>
      <c r="DU381" s="18"/>
      <c r="DV381" s="18"/>
      <c r="DW381" s="18"/>
      <c r="DX381" s="18"/>
      <c r="DY381" s="18"/>
      <c r="DZ381" s="18"/>
      <c r="EA381" s="18"/>
      <c r="EB381" s="18"/>
      <c r="EC381" s="18"/>
      <c r="ED381" s="18"/>
      <c r="EE381" s="18"/>
      <c r="EF381" s="18"/>
      <c r="EG381" s="18"/>
      <c r="EH381" s="18"/>
      <c r="EI381" s="18"/>
      <c r="EJ381" s="18"/>
      <c r="EK381" s="18"/>
      <c r="EL381" s="18"/>
      <c r="EM381" s="18"/>
      <c r="EN381" s="18"/>
      <c r="EO381" s="18"/>
      <c r="EP381" s="18"/>
      <c r="EQ381" s="18"/>
      <c r="ER381" s="18"/>
      <c r="ES381" s="18"/>
      <c r="ET381" s="18"/>
      <c r="EU381" s="18"/>
      <c r="EV381" s="18"/>
      <c r="EW381" s="18"/>
      <c r="EX381" s="18"/>
      <c r="EY381" s="18"/>
      <c r="EZ381" s="18"/>
      <c r="FA381" s="18"/>
      <c r="FB381" s="18"/>
      <c r="FC381" s="18"/>
      <c r="FD381" s="18"/>
      <c r="FE381" s="18"/>
      <c r="FF381" s="18"/>
      <c r="FG381" s="18"/>
      <c r="FH381" s="18"/>
      <c r="FI381" s="18"/>
      <c r="FJ381" s="18"/>
      <c r="FK381" s="18"/>
      <c r="FL381" s="18"/>
      <c r="FM381" s="18"/>
      <c r="FN381" s="18"/>
      <c r="FO381" s="18"/>
      <c r="FP381" s="18"/>
      <c r="FQ381" s="18"/>
      <c r="FR381" s="18"/>
      <c r="FS381" s="18"/>
      <c r="FT381" s="18"/>
      <c r="FU381" s="18"/>
      <c r="FV381" s="18"/>
      <c r="FW381" s="18"/>
      <c r="FX381" s="18"/>
      <c r="FY381" s="18"/>
      <c r="FZ381" s="18"/>
      <c r="GA381" s="18"/>
      <c r="GB381" s="18"/>
      <c r="GC381" s="18"/>
      <c r="GD381" s="18"/>
      <c r="GE381" s="18"/>
      <c r="GF381" s="18"/>
    </row>
    <row r="382" spans="41:188" ht="15.75">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c r="DK382" s="18"/>
      <c r="DL382" s="18"/>
      <c r="DM382" s="18"/>
      <c r="DN382" s="18"/>
      <c r="DO382" s="18"/>
      <c r="DP382" s="18"/>
      <c r="DQ382" s="18"/>
      <c r="DR382" s="18"/>
      <c r="DS382" s="18"/>
      <c r="DT382" s="18"/>
      <c r="DU382" s="18"/>
      <c r="DV382" s="18"/>
      <c r="DW382" s="18"/>
      <c r="DX382" s="18"/>
      <c r="DY382" s="18"/>
      <c r="DZ382" s="18"/>
      <c r="EA382" s="18"/>
      <c r="EB382" s="18"/>
      <c r="EC382" s="18"/>
      <c r="ED382" s="18"/>
      <c r="EE382" s="18"/>
      <c r="EF382" s="18"/>
      <c r="EG382" s="18"/>
      <c r="EH382" s="18"/>
      <c r="EI382" s="18"/>
      <c r="EJ382" s="18"/>
      <c r="EK382" s="18"/>
      <c r="EL382" s="18"/>
      <c r="EM382" s="18"/>
      <c r="EN382" s="18"/>
      <c r="EO382" s="18"/>
      <c r="EP382" s="18"/>
      <c r="EQ382" s="18"/>
      <c r="ER382" s="18"/>
      <c r="ES382" s="18"/>
      <c r="ET382" s="18"/>
      <c r="EU382" s="18"/>
      <c r="EV382" s="18"/>
      <c r="EW382" s="18"/>
      <c r="EX382" s="18"/>
      <c r="EY382" s="18"/>
      <c r="EZ382" s="18"/>
      <c r="FA382" s="18"/>
      <c r="FB382" s="18"/>
      <c r="FC382" s="18"/>
      <c r="FD382" s="18"/>
      <c r="FE382" s="18"/>
      <c r="FF382" s="18"/>
      <c r="FG382" s="18"/>
      <c r="FH382" s="18"/>
      <c r="FI382" s="18"/>
      <c r="FJ382" s="18"/>
      <c r="FK382" s="18"/>
      <c r="FL382" s="18"/>
      <c r="FM382" s="18"/>
      <c r="FN382" s="18"/>
      <c r="FO382" s="18"/>
      <c r="FP382" s="18"/>
      <c r="FQ382" s="18"/>
      <c r="FR382" s="18"/>
      <c r="FS382" s="18"/>
      <c r="FT382" s="18"/>
      <c r="FU382" s="18"/>
      <c r="FV382" s="18"/>
      <c r="FW382" s="18"/>
      <c r="FX382" s="18"/>
      <c r="FY382" s="18"/>
      <c r="FZ382" s="18"/>
      <c r="GA382" s="18"/>
      <c r="GB382" s="18"/>
      <c r="GC382" s="18"/>
      <c r="GD382" s="18"/>
      <c r="GE382" s="18"/>
      <c r="GF382" s="18"/>
    </row>
  </sheetData>
  <mergeCells count="8">
    <mergeCell ref="N3:Q3"/>
    <mergeCell ref="B1:G1"/>
    <mergeCell ref="T2:AC2"/>
    <mergeCell ref="I4:J4"/>
    <mergeCell ref="K4:L4"/>
    <mergeCell ref="C3:D3"/>
    <mergeCell ref="E3:F3"/>
    <mergeCell ref="I3:L3"/>
  </mergeCells>
  <conditionalFormatting sqref="E13">
    <cfRule type="cellIs" priority="1" dxfId="0" operator="lessThan">
      <formula>$G$13</formula>
    </cfRule>
    <cfRule type="cellIs" priority="2" dxfId="1" operator="greaterThan">
      <formula>$G$13</formula>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46A59-9D0A-E540-9AA0-4AA5F09EC5CB}">
  <dimension ref="A1:GF382"/>
  <sheetViews>
    <sheetView zoomScale="42" zoomScaleNormal="42" workbookViewId="0" topLeftCell="A1">
      <selection activeCell="U31" sqref="U31"/>
    </sheetView>
  </sheetViews>
  <sheetFormatPr defaultColWidth="11.00390625" defaultRowHeight="15.75"/>
  <cols>
    <col min="1" max="1" width="7.00390625" style="22" customWidth="1"/>
    <col min="2" max="2" width="15.625" style="22" customWidth="1"/>
    <col min="3" max="4" width="18.375" style="22" customWidth="1"/>
    <col min="5" max="5" width="20.625" style="22" customWidth="1"/>
    <col min="6" max="6" width="18.375" style="22" customWidth="1"/>
    <col min="7" max="7" width="18.625" style="22" customWidth="1"/>
    <col min="8" max="8" width="18.375" style="22" customWidth="1"/>
    <col min="9" max="9" width="21.125" style="22" customWidth="1"/>
    <col min="10" max="11" width="18.375" style="22" customWidth="1"/>
    <col min="12" max="12" width="30.50390625" style="22" customWidth="1"/>
    <col min="13" max="13" width="18.375" style="22" customWidth="1"/>
    <col min="14" max="14" width="32.00390625" style="22" customWidth="1"/>
    <col min="15" max="16" width="18.375" style="22" customWidth="1"/>
    <col min="17" max="17" width="29.50390625" style="22" customWidth="1"/>
    <col min="18" max="19" width="18.375" style="22" customWidth="1"/>
    <col min="20" max="20" width="17.625" style="22" customWidth="1"/>
    <col min="21" max="28" width="22.625" style="22" customWidth="1"/>
    <col min="29" max="29" width="18.375" style="22" customWidth="1"/>
    <col min="30" max="30" width="34.50390625" style="22" customWidth="1"/>
    <col min="31" max="16384" width="11.00390625" style="22" customWidth="1"/>
  </cols>
  <sheetData>
    <row r="1" spans="2:15" s="13" customFormat="1" ht="81.95" customHeight="1">
      <c r="B1" s="251" t="s">
        <v>15</v>
      </c>
      <c r="C1" s="251"/>
      <c r="D1" s="251"/>
      <c r="E1" s="251"/>
      <c r="F1" s="251"/>
      <c r="G1" s="251"/>
      <c r="H1" s="14"/>
      <c r="I1" s="14"/>
      <c r="J1" s="14"/>
      <c r="K1" s="14"/>
      <c r="L1" s="14"/>
      <c r="M1" s="14"/>
      <c r="N1" s="14"/>
      <c r="O1" s="14"/>
    </row>
    <row r="2" spans="2:15" s="15" customFormat="1" ht="42.75" customHeight="1">
      <c r="B2" s="16"/>
      <c r="C2" s="16"/>
      <c r="D2" s="16"/>
      <c r="E2" s="16"/>
      <c r="F2" s="16"/>
      <c r="G2" s="16"/>
      <c r="H2" s="17"/>
      <c r="I2" s="17"/>
      <c r="J2" s="17"/>
      <c r="K2" s="17"/>
      <c r="L2" s="17"/>
      <c r="M2" s="17"/>
      <c r="N2" s="17"/>
      <c r="O2" s="17"/>
    </row>
    <row r="3" spans="1:188" ht="42" customHeight="1">
      <c r="A3" s="18"/>
      <c r="B3" s="127" t="s">
        <v>17</v>
      </c>
      <c r="C3" s="257" t="s">
        <v>18</v>
      </c>
      <c r="D3" s="249"/>
      <c r="E3" s="249" t="s">
        <v>19</v>
      </c>
      <c r="F3" s="258"/>
      <c r="G3" s="128" t="s">
        <v>20</v>
      </c>
      <c r="H3" s="19"/>
      <c r="I3" s="248" t="s">
        <v>21</v>
      </c>
      <c r="J3" s="249"/>
      <c r="K3" s="249"/>
      <c r="L3" s="250"/>
      <c r="M3" s="19"/>
      <c r="N3" s="248" t="s">
        <v>22</v>
      </c>
      <c r="O3" s="249"/>
      <c r="P3" s="249"/>
      <c r="Q3" s="250"/>
      <c r="R3" s="18"/>
      <c r="S3" s="18"/>
      <c r="T3" s="133" t="s">
        <v>23</v>
      </c>
      <c r="U3" s="134" t="str">
        <f>E4</f>
        <v>Toit</v>
      </c>
      <c r="V3" s="134" t="str">
        <f>E5</f>
        <v>Transport/kütus</v>
      </c>
      <c r="W3" s="134" t="str">
        <f>E6</f>
        <v>Ilu ja tervis</v>
      </c>
      <c r="X3" s="134" t="str">
        <f>E7</f>
        <v>Hobid</v>
      </c>
      <c r="Y3" s="134" t="str">
        <f>E8</f>
        <v>Üür</v>
      </c>
      <c r="Z3" s="135" t="str">
        <f>E9</f>
        <v>Subscriptionid</v>
      </c>
      <c r="AA3" s="136" t="str">
        <f>E10</f>
        <v>Väljas söömine</v>
      </c>
      <c r="AB3" s="137" t="str">
        <f>E11</f>
        <v>Meelelahutus</v>
      </c>
      <c r="AC3" s="161" t="str">
        <f>E12</f>
        <v>KOKKU</v>
      </c>
      <c r="AD3" s="161" t="s">
        <v>24</v>
      </c>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row>
    <row r="4" spans="1:188" ht="29.1" customHeight="1">
      <c r="A4" s="18"/>
      <c r="B4" s="124"/>
      <c r="C4" s="23" t="s">
        <v>25</v>
      </c>
      <c r="D4" s="125">
        <v>112.43</v>
      </c>
      <c r="E4" s="24" t="s">
        <v>26</v>
      </c>
      <c r="F4" s="126">
        <f>U35</f>
        <v>193.09</v>
      </c>
      <c r="G4" s="141">
        <v>200</v>
      </c>
      <c r="H4" s="25"/>
      <c r="I4" s="253" t="s">
        <v>58</v>
      </c>
      <c r="J4" s="254"/>
      <c r="K4" s="259">
        <f>$E$13</f>
        <v>367.48</v>
      </c>
      <c r="L4" s="260"/>
      <c r="M4" s="19"/>
      <c r="N4" s="244" t="s">
        <v>59</v>
      </c>
      <c r="O4" s="245"/>
      <c r="P4" s="247">
        <f>$K$6</f>
        <v>165.366</v>
      </c>
      <c r="Q4" s="129"/>
      <c r="R4" s="18"/>
      <c r="S4" s="18"/>
      <c r="T4" s="26">
        <v>45292</v>
      </c>
      <c r="U4" s="118"/>
      <c r="V4" s="119"/>
      <c r="W4" s="119"/>
      <c r="X4" s="119"/>
      <c r="Y4" s="119">
        <v>520</v>
      </c>
      <c r="Z4" s="119">
        <v>9.99</v>
      </c>
      <c r="AA4" s="119"/>
      <c r="AB4" s="119"/>
      <c r="AC4" s="138">
        <f>SUM(U4:AB4)</f>
        <v>529.99</v>
      </c>
      <c r="AD4" s="13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row>
    <row r="5" spans="1:188" ht="29.1" customHeight="1">
      <c r="A5" s="18"/>
      <c r="B5" s="28">
        <v>1050</v>
      </c>
      <c r="C5" s="24" t="s">
        <v>29</v>
      </c>
      <c r="D5" s="29">
        <v>1050</v>
      </c>
      <c r="E5" s="24" t="s">
        <v>30</v>
      </c>
      <c r="F5" s="30">
        <f>V35</f>
        <v>38.599999999999994</v>
      </c>
      <c r="G5" s="142">
        <v>40</v>
      </c>
      <c r="H5" s="25"/>
      <c r="I5" s="31" t="s">
        <v>31</v>
      </c>
      <c r="J5" s="32" t="s">
        <v>32</v>
      </c>
      <c r="K5" s="33" t="s">
        <v>33</v>
      </c>
      <c r="L5" s="34" t="s">
        <v>34</v>
      </c>
      <c r="M5" s="19"/>
      <c r="N5" s="31" t="s">
        <v>31</v>
      </c>
      <c r="O5" s="32" t="s">
        <v>32</v>
      </c>
      <c r="P5" s="33" t="s">
        <v>35</v>
      </c>
      <c r="Q5" s="34" t="s">
        <v>36</v>
      </c>
      <c r="R5" s="18"/>
      <c r="S5" s="18"/>
      <c r="T5" s="26">
        <v>45293</v>
      </c>
      <c r="U5" s="120"/>
      <c r="V5" s="27"/>
      <c r="W5" s="27"/>
      <c r="X5" s="27">
        <v>54</v>
      </c>
      <c r="Y5" s="27"/>
      <c r="Z5" s="27"/>
      <c r="AA5" s="27"/>
      <c r="AB5" s="27"/>
      <c r="AC5" s="138">
        <f aca="true" t="shared" si="0" ref="AC5:AC34">SUM(U5:AB5)</f>
        <v>54</v>
      </c>
      <c r="AD5" s="13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row>
    <row r="6" spans="1:188" ht="29.1" customHeight="1">
      <c r="A6" s="18"/>
      <c r="B6" s="35"/>
      <c r="C6" s="24" t="s">
        <v>37</v>
      </c>
      <c r="D6" s="29">
        <v>13.52</v>
      </c>
      <c r="E6" s="24" t="s">
        <v>38</v>
      </c>
      <c r="F6" s="30">
        <f>W35</f>
        <v>33.04</v>
      </c>
      <c r="G6" s="142">
        <v>20</v>
      </c>
      <c r="H6" s="25"/>
      <c r="I6" s="36" t="s">
        <v>39</v>
      </c>
      <c r="J6" s="111">
        <v>0.45</v>
      </c>
      <c r="K6" s="112">
        <f>J6*$K$4</f>
        <v>165.366</v>
      </c>
      <c r="L6" s="37"/>
      <c r="M6" s="19"/>
      <c r="N6" s="36" t="s">
        <v>40</v>
      </c>
      <c r="O6" s="111">
        <v>0.3</v>
      </c>
      <c r="P6" s="112">
        <f>O6*$P$4</f>
        <v>49.6098</v>
      </c>
      <c r="Q6" s="38"/>
      <c r="R6" s="18"/>
      <c r="S6" s="18"/>
      <c r="T6" s="26">
        <v>45294</v>
      </c>
      <c r="U6" s="120">
        <v>54.23</v>
      </c>
      <c r="V6" s="27">
        <v>14.2</v>
      </c>
      <c r="W6" s="27"/>
      <c r="X6" s="27"/>
      <c r="Y6" s="27"/>
      <c r="Z6" s="27"/>
      <c r="AA6" s="27"/>
      <c r="AB6" s="27"/>
      <c r="AC6" s="138">
        <f t="shared" si="0"/>
        <v>68.42999999999999</v>
      </c>
      <c r="AD6" s="13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row>
    <row r="7" spans="1:188" ht="29.1" customHeight="1">
      <c r="A7" s="18"/>
      <c r="B7" s="35">
        <v>100</v>
      </c>
      <c r="C7" s="24" t="s">
        <v>41</v>
      </c>
      <c r="D7" s="29">
        <v>120</v>
      </c>
      <c r="E7" s="24" t="s">
        <v>42</v>
      </c>
      <c r="F7" s="30">
        <f>X35</f>
        <v>54</v>
      </c>
      <c r="G7" s="142">
        <v>50</v>
      </c>
      <c r="H7" s="25"/>
      <c r="I7" s="36" t="s">
        <v>43</v>
      </c>
      <c r="J7" s="111">
        <v>0.3</v>
      </c>
      <c r="K7" s="113">
        <f>J7*$K$4</f>
        <v>110.244</v>
      </c>
      <c r="L7" s="39"/>
      <c r="M7" s="19"/>
      <c r="N7" s="36" t="s">
        <v>44</v>
      </c>
      <c r="O7" s="111">
        <v>0.45</v>
      </c>
      <c r="P7" s="113">
        <f>O7*$P$4</f>
        <v>74.41470000000001</v>
      </c>
      <c r="Q7" s="40"/>
      <c r="R7" s="18"/>
      <c r="S7" s="18"/>
      <c r="T7" s="26">
        <v>45295</v>
      </c>
      <c r="U7" s="120"/>
      <c r="V7" s="27"/>
      <c r="W7" s="27"/>
      <c r="X7" s="27"/>
      <c r="Y7" s="27"/>
      <c r="Z7" s="27"/>
      <c r="AA7" s="27"/>
      <c r="AB7" s="27"/>
      <c r="AC7" s="138">
        <f t="shared" si="0"/>
        <v>0</v>
      </c>
      <c r="AD7" s="13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row>
    <row r="8" spans="1:188" ht="29.1" customHeight="1">
      <c r="A8" s="18"/>
      <c r="B8" s="35"/>
      <c r="C8" s="24"/>
      <c r="D8" s="29"/>
      <c r="E8" s="24" t="s">
        <v>45</v>
      </c>
      <c r="F8" s="30">
        <f>Y35</f>
        <v>520</v>
      </c>
      <c r="G8" s="142">
        <v>550</v>
      </c>
      <c r="H8" s="25"/>
      <c r="I8" s="36" t="s">
        <v>46</v>
      </c>
      <c r="J8" s="111">
        <v>0.25</v>
      </c>
      <c r="K8" s="112">
        <f>J8*K4</f>
        <v>91.87</v>
      </c>
      <c r="L8" s="37"/>
      <c r="M8" s="19"/>
      <c r="N8" s="41" t="s">
        <v>47</v>
      </c>
      <c r="O8" s="115">
        <v>0.25</v>
      </c>
      <c r="P8" s="114">
        <f>O8*$P$4</f>
        <v>41.3415</v>
      </c>
      <c r="Q8" s="38"/>
      <c r="R8" s="18"/>
      <c r="S8" s="18"/>
      <c r="T8" s="26">
        <v>45296</v>
      </c>
      <c r="U8" s="120"/>
      <c r="V8" s="27"/>
      <c r="W8" s="27"/>
      <c r="X8" s="27"/>
      <c r="Y8" s="27"/>
      <c r="Z8" s="27"/>
      <c r="AA8" s="27">
        <v>19.95</v>
      </c>
      <c r="AB8" s="27"/>
      <c r="AC8" s="138">
        <f t="shared" si="0"/>
        <v>19.95</v>
      </c>
      <c r="AD8" s="13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row>
    <row r="9" spans="1:188" ht="29.1" customHeight="1">
      <c r="A9" s="18"/>
      <c r="B9" s="35"/>
      <c r="C9" s="24"/>
      <c r="D9" s="29"/>
      <c r="E9" s="24" t="s">
        <v>60</v>
      </c>
      <c r="F9" s="30">
        <f>Z35</f>
        <v>9.99</v>
      </c>
      <c r="G9" s="142">
        <v>10</v>
      </c>
      <c r="H9" s="42"/>
      <c r="I9" s="62" t="s">
        <v>49</v>
      </c>
      <c r="J9" s="63">
        <f>SUM($J$6:$J$8)</f>
        <v>1</v>
      </c>
      <c r="K9" s="64">
        <f>SUM($K$6:$K$8)</f>
        <v>367.48</v>
      </c>
      <c r="L9" s="154" t="str">
        <f>IF(K4=K9,"KORRAS","KATKI")</f>
        <v>KORRAS</v>
      </c>
      <c r="M9" s="19"/>
      <c r="N9" s="65" t="s">
        <v>49</v>
      </c>
      <c r="O9" s="66">
        <f>SUM(O6:O8)</f>
        <v>1</v>
      </c>
      <c r="P9" s="155">
        <f>SUM(P6:P8)</f>
        <v>165.366</v>
      </c>
      <c r="Q9" s="154" t="str">
        <f>IF(P4=P9,"KORRAS","KATKI")</f>
        <v>KORRAS</v>
      </c>
      <c r="R9" s="18"/>
      <c r="S9" s="18"/>
      <c r="T9" s="26">
        <v>45297</v>
      </c>
      <c r="U9" s="120"/>
      <c r="V9" s="27"/>
      <c r="W9" s="27"/>
      <c r="X9" s="27"/>
      <c r="Y9" s="27"/>
      <c r="Z9" s="27"/>
      <c r="AA9" s="27"/>
      <c r="AB9" s="27"/>
      <c r="AC9" s="138">
        <f t="shared" si="0"/>
        <v>0</v>
      </c>
      <c r="AD9" s="13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row>
    <row r="10" spans="1:188" ht="29.1" customHeight="1">
      <c r="A10" s="18"/>
      <c r="B10" s="35"/>
      <c r="C10" s="24"/>
      <c r="D10" s="29"/>
      <c r="E10" s="24" t="s">
        <v>61</v>
      </c>
      <c r="F10" s="30">
        <f>AA35</f>
        <v>38.35</v>
      </c>
      <c r="G10" s="142">
        <v>30</v>
      </c>
      <c r="H10" s="42"/>
      <c r="I10" s="42" t="s">
        <v>51</v>
      </c>
      <c r="J10" s="42"/>
      <c r="K10" s="42"/>
      <c r="L10" s="42"/>
      <c r="M10" s="19"/>
      <c r="N10" s="25" t="s">
        <v>51</v>
      </c>
      <c r="O10" s="43"/>
      <c r="P10" s="18"/>
      <c r="Q10" s="18"/>
      <c r="R10" s="18"/>
      <c r="S10" s="18"/>
      <c r="T10" s="26">
        <v>45298</v>
      </c>
      <c r="U10" s="120"/>
      <c r="V10" s="27">
        <v>15.1</v>
      </c>
      <c r="W10" s="27"/>
      <c r="X10" s="27"/>
      <c r="Y10" s="27"/>
      <c r="Z10" s="27"/>
      <c r="AA10" s="27"/>
      <c r="AB10" s="27"/>
      <c r="AC10" s="138">
        <f t="shared" si="0"/>
        <v>15.1</v>
      </c>
      <c r="AD10" s="13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row>
    <row r="11" spans="1:188" ht="29.1" customHeight="1">
      <c r="A11" s="18"/>
      <c r="B11" s="44"/>
      <c r="C11" s="45"/>
      <c r="D11" s="46"/>
      <c r="E11" s="47" t="s">
        <v>62</v>
      </c>
      <c r="F11" s="48">
        <f>AB35</f>
        <v>41.4</v>
      </c>
      <c r="G11" s="143">
        <v>40</v>
      </c>
      <c r="H11" s="42"/>
      <c r="I11" s="25"/>
      <c r="J11" s="19"/>
      <c r="K11" s="19"/>
      <c r="L11" s="19"/>
      <c r="M11" s="19"/>
      <c r="N11" s="19"/>
      <c r="O11" s="43"/>
      <c r="P11" s="18"/>
      <c r="Q11" s="18"/>
      <c r="R11" s="18"/>
      <c r="S11" s="18"/>
      <c r="T11" s="26">
        <v>45299</v>
      </c>
      <c r="U11" s="120"/>
      <c r="V11" s="27"/>
      <c r="W11" s="27"/>
      <c r="X11" s="27"/>
      <c r="Y11" s="27"/>
      <c r="Z11" s="27"/>
      <c r="AA11" s="27"/>
      <c r="AB11" s="27"/>
      <c r="AC11" s="138">
        <f t="shared" si="0"/>
        <v>0</v>
      </c>
      <c r="AD11" s="13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row>
    <row r="12" spans="1:188" ht="29.1" customHeight="1">
      <c r="A12" s="18"/>
      <c r="B12" s="49">
        <f>SUM(B4:B11)</f>
        <v>1150</v>
      </c>
      <c r="C12" s="50" t="s">
        <v>53</v>
      </c>
      <c r="D12" s="51">
        <f>SUM($D$4:$D$11)</f>
        <v>1295.95</v>
      </c>
      <c r="E12" s="50" t="s">
        <v>53</v>
      </c>
      <c r="F12" s="52">
        <f>SUM($F$4:$F$11)</f>
        <v>928.47</v>
      </c>
      <c r="G12" s="144">
        <f>SUM(G4:G11)</f>
        <v>940</v>
      </c>
      <c r="H12" s="42"/>
      <c r="I12" s="19"/>
      <c r="J12" s="19"/>
      <c r="K12" s="19"/>
      <c r="L12" s="19"/>
      <c r="M12" s="19"/>
      <c r="N12" s="19"/>
      <c r="O12" s="43"/>
      <c r="P12" s="18"/>
      <c r="Q12" s="18"/>
      <c r="R12" s="18"/>
      <c r="S12" s="18"/>
      <c r="T12" s="26">
        <v>45300</v>
      </c>
      <c r="U12" s="120">
        <v>17.98</v>
      </c>
      <c r="V12" s="27"/>
      <c r="W12" s="27">
        <v>19.92</v>
      </c>
      <c r="X12" s="27"/>
      <c r="Y12" s="27"/>
      <c r="Z12" s="27"/>
      <c r="AA12" s="27"/>
      <c r="AB12" s="27"/>
      <c r="AC12" s="138">
        <f t="shared" si="0"/>
        <v>37.900000000000006</v>
      </c>
      <c r="AD12" s="13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row>
    <row r="13" spans="1:188" ht="29.1" customHeight="1">
      <c r="A13" s="18"/>
      <c r="B13" s="53"/>
      <c r="C13" s="54" t="s">
        <v>54</v>
      </c>
      <c r="D13" s="55"/>
      <c r="E13" s="56">
        <f>$D$12-F12</f>
        <v>367.48</v>
      </c>
      <c r="F13" s="57"/>
      <c r="G13" s="145">
        <f>D12-G12</f>
        <v>355.95000000000005</v>
      </c>
      <c r="H13" s="42"/>
      <c r="I13" s="18"/>
      <c r="J13" s="18"/>
      <c r="K13" s="18"/>
      <c r="L13" s="18"/>
      <c r="M13" s="43"/>
      <c r="N13" s="43"/>
      <c r="O13" s="43"/>
      <c r="P13" s="18"/>
      <c r="Q13" s="18"/>
      <c r="R13" s="18"/>
      <c r="S13" s="18"/>
      <c r="T13" s="26">
        <v>45301</v>
      </c>
      <c r="U13" s="120"/>
      <c r="V13" s="27"/>
      <c r="W13" s="27"/>
      <c r="X13" s="27"/>
      <c r="Y13" s="27"/>
      <c r="Z13" s="27"/>
      <c r="AA13" s="27"/>
      <c r="AB13" s="27"/>
      <c r="AC13" s="138">
        <f t="shared" si="0"/>
        <v>0</v>
      </c>
      <c r="AD13" s="13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row>
    <row r="14" spans="1:188" ht="29.1" customHeight="1">
      <c r="A14" s="18"/>
      <c r="B14" s="18"/>
      <c r="C14" s="25" t="s">
        <v>55</v>
      </c>
      <c r="D14" s="58"/>
      <c r="E14" s="25"/>
      <c r="F14" s="58"/>
      <c r="G14" s="58"/>
      <c r="H14" s="42"/>
      <c r="I14" s="18"/>
      <c r="J14" s="18"/>
      <c r="K14" s="18"/>
      <c r="L14" s="18"/>
      <c r="M14" s="43"/>
      <c r="N14" s="43"/>
      <c r="O14" s="43"/>
      <c r="P14" s="18"/>
      <c r="Q14" s="18"/>
      <c r="R14" s="18"/>
      <c r="S14" s="18"/>
      <c r="T14" s="26">
        <v>45302</v>
      </c>
      <c r="U14" s="120"/>
      <c r="V14" s="27"/>
      <c r="W14" s="27"/>
      <c r="X14" s="27"/>
      <c r="Y14" s="27"/>
      <c r="Z14" s="27"/>
      <c r="AA14" s="27"/>
      <c r="AB14" s="27"/>
      <c r="AC14" s="138">
        <f t="shared" si="0"/>
        <v>0</v>
      </c>
      <c r="AD14" s="13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row>
    <row r="15" spans="1:188" ht="29.1" customHeight="1">
      <c r="A15" s="18"/>
      <c r="B15" s="18"/>
      <c r="C15" s="197" t="s">
        <v>63</v>
      </c>
      <c r="D15" s="58"/>
      <c r="E15" s="25"/>
      <c r="F15" s="25"/>
      <c r="G15" s="25"/>
      <c r="H15" s="42"/>
      <c r="I15" s="18"/>
      <c r="J15" s="18"/>
      <c r="K15" s="18"/>
      <c r="L15" s="18"/>
      <c r="M15" s="43"/>
      <c r="N15" s="43"/>
      <c r="O15" s="43"/>
      <c r="P15" s="18"/>
      <c r="Q15" s="18"/>
      <c r="R15" s="18"/>
      <c r="S15" s="59"/>
      <c r="T15" s="26">
        <v>45303</v>
      </c>
      <c r="U15" s="120"/>
      <c r="V15" s="27"/>
      <c r="W15" s="27"/>
      <c r="X15" s="27"/>
      <c r="Y15" s="27"/>
      <c r="Z15" s="27"/>
      <c r="AA15" s="27">
        <v>3.5</v>
      </c>
      <c r="AB15" s="27"/>
      <c r="AC15" s="138">
        <f t="shared" si="0"/>
        <v>3.5</v>
      </c>
      <c r="AD15" s="13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row>
    <row r="16" spans="1:188" ht="29.1" customHeight="1">
      <c r="A16" s="18"/>
      <c r="B16" s="18"/>
      <c r="C16" s="196" t="s">
        <v>64</v>
      </c>
      <c r="D16" s="18"/>
      <c r="E16" s="18"/>
      <c r="F16" s="18"/>
      <c r="G16" s="18"/>
      <c r="H16" s="18"/>
      <c r="I16" s="18"/>
      <c r="J16" s="18"/>
      <c r="K16" s="18"/>
      <c r="L16" s="18"/>
      <c r="M16" s="18"/>
      <c r="N16" s="18"/>
      <c r="O16" s="18"/>
      <c r="P16" s="18"/>
      <c r="R16" s="18"/>
      <c r="S16" s="60"/>
      <c r="T16" s="26">
        <v>45304</v>
      </c>
      <c r="U16" s="120">
        <v>29.34</v>
      </c>
      <c r="V16" s="27"/>
      <c r="W16" s="27"/>
      <c r="X16" s="27"/>
      <c r="Y16" s="27"/>
      <c r="Z16" s="27"/>
      <c r="AA16" s="27"/>
      <c r="AB16" s="27"/>
      <c r="AC16" s="138">
        <f t="shared" si="0"/>
        <v>29.34</v>
      </c>
      <c r="AD16" s="13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row>
    <row r="17" spans="1:188" ht="29.1" customHeight="1">
      <c r="A17" s="18"/>
      <c r="B17" s="18"/>
      <c r="C17" s="18"/>
      <c r="D17" s="18"/>
      <c r="E17" s="18"/>
      <c r="F17" s="18"/>
      <c r="G17" s="18"/>
      <c r="H17" s="18"/>
      <c r="I17" s="18"/>
      <c r="J17" s="18"/>
      <c r="K17" s="18"/>
      <c r="L17" s="18"/>
      <c r="M17" s="18"/>
      <c r="N17" s="18"/>
      <c r="O17" s="18"/>
      <c r="P17" s="18"/>
      <c r="Q17" s="18"/>
      <c r="R17" s="18"/>
      <c r="S17" s="18"/>
      <c r="T17" s="26">
        <v>45305</v>
      </c>
      <c r="U17" s="120"/>
      <c r="V17" s="27"/>
      <c r="W17" s="27">
        <v>13.12</v>
      </c>
      <c r="X17" s="27"/>
      <c r="Y17" s="27"/>
      <c r="Z17" s="27"/>
      <c r="AA17" s="27"/>
      <c r="AB17" s="27"/>
      <c r="AC17" s="138">
        <f t="shared" si="0"/>
        <v>13.12</v>
      </c>
      <c r="AD17" s="146" t="s">
        <v>65</v>
      </c>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row>
    <row r="18" spans="1:188" ht="29.1" customHeight="1">
      <c r="A18" s="18"/>
      <c r="B18" s="18"/>
      <c r="C18" s="18"/>
      <c r="D18" s="18"/>
      <c r="E18" s="18"/>
      <c r="F18" s="18"/>
      <c r="G18" s="18"/>
      <c r="H18" s="18"/>
      <c r="I18" s="18"/>
      <c r="J18" s="18"/>
      <c r="K18" s="18"/>
      <c r="L18" s="18"/>
      <c r="M18" s="18"/>
      <c r="N18" s="18"/>
      <c r="O18" s="18"/>
      <c r="P18" s="18"/>
      <c r="Q18" s="18"/>
      <c r="R18" s="18"/>
      <c r="S18" s="18"/>
      <c r="T18" s="26">
        <v>45306</v>
      </c>
      <c r="U18" s="120"/>
      <c r="V18" s="27"/>
      <c r="W18" s="27"/>
      <c r="X18" s="27"/>
      <c r="Y18" s="27"/>
      <c r="Z18" s="27"/>
      <c r="AA18" s="27"/>
      <c r="AB18" s="27"/>
      <c r="AC18" s="138">
        <f t="shared" si="0"/>
        <v>0</v>
      </c>
      <c r="AD18" s="13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row>
    <row r="19" spans="1:188" ht="29.1" customHeight="1">
      <c r="A19" s="18"/>
      <c r="B19" s="18"/>
      <c r="C19" s="18"/>
      <c r="D19" s="18"/>
      <c r="E19" s="18"/>
      <c r="F19" s="18"/>
      <c r="G19" s="18"/>
      <c r="H19" s="18"/>
      <c r="I19" s="18"/>
      <c r="J19" s="18"/>
      <c r="K19" s="18"/>
      <c r="L19" s="18"/>
      <c r="M19" s="18"/>
      <c r="N19" s="18"/>
      <c r="O19" s="18"/>
      <c r="P19" s="18"/>
      <c r="Q19" s="18"/>
      <c r="R19" s="18"/>
      <c r="S19" s="18"/>
      <c r="T19" s="26">
        <v>45307</v>
      </c>
      <c r="U19" s="120"/>
      <c r="V19" s="27">
        <v>3.9</v>
      </c>
      <c r="W19" s="27"/>
      <c r="X19" s="27"/>
      <c r="Y19" s="27"/>
      <c r="Z19" s="27"/>
      <c r="AA19" s="27"/>
      <c r="AB19" s="27"/>
      <c r="AC19" s="138">
        <f t="shared" si="0"/>
        <v>3.9</v>
      </c>
      <c r="AD19" s="13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row>
    <row r="20" spans="1:188" ht="29.1" customHeight="1">
      <c r="A20" s="18"/>
      <c r="B20" s="11"/>
      <c r="C20" s="10"/>
      <c r="D20" s="10"/>
      <c r="E20" s="10"/>
      <c r="F20" s="10"/>
      <c r="G20" s="10"/>
      <c r="H20" s="10"/>
      <c r="I20" s="18"/>
      <c r="J20" s="18"/>
      <c r="K20" s="18"/>
      <c r="L20" s="18"/>
      <c r="M20" s="18"/>
      <c r="N20" s="18"/>
      <c r="O20" s="18"/>
      <c r="P20" s="18"/>
      <c r="Q20" s="18"/>
      <c r="R20" s="18"/>
      <c r="S20" s="18"/>
      <c r="T20" s="26">
        <v>45308</v>
      </c>
      <c r="U20" s="120"/>
      <c r="V20" s="27"/>
      <c r="W20" s="27"/>
      <c r="X20" s="27"/>
      <c r="Y20" s="27"/>
      <c r="Z20" s="27"/>
      <c r="AA20" s="27"/>
      <c r="AB20" s="27">
        <v>17.4</v>
      </c>
      <c r="AC20" s="138">
        <f t="shared" si="0"/>
        <v>17.4</v>
      </c>
      <c r="AD20" s="13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row>
    <row r="21" spans="1:188" ht="29.1" customHeight="1">
      <c r="A21" s="18"/>
      <c r="B21" s="18"/>
      <c r="C21" s="18"/>
      <c r="D21" s="18"/>
      <c r="E21" s="18"/>
      <c r="F21" s="18"/>
      <c r="G21" s="18"/>
      <c r="H21" s="18"/>
      <c r="I21" s="18"/>
      <c r="J21" s="18"/>
      <c r="K21" s="18"/>
      <c r="L21" s="18"/>
      <c r="M21" s="18"/>
      <c r="N21" s="18"/>
      <c r="O21" s="18"/>
      <c r="P21" s="18"/>
      <c r="Q21" s="18"/>
      <c r="R21" s="18"/>
      <c r="S21" s="18"/>
      <c r="T21" s="26">
        <v>45309</v>
      </c>
      <c r="U21" s="120">
        <v>37.42</v>
      </c>
      <c r="V21" s="27"/>
      <c r="W21" s="27"/>
      <c r="X21" s="27"/>
      <c r="Y21" s="27"/>
      <c r="Z21" s="27"/>
      <c r="AA21" s="27"/>
      <c r="AB21" s="27"/>
      <c r="AC21" s="138">
        <f t="shared" si="0"/>
        <v>37.42</v>
      </c>
      <c r="AD21" s="13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row>
    <row r="22" spans="1:188" ht="29.1" customHeight="1">
      <c r="A22" s="18"/>
      <c r="B22" s="18"/>
      <c r="C22" s="18"/>
      <c r="D22" s="18"/>
      <c r="E22" s="18"/>
      <c r="F22" s="18"/>
      <c r="G22" s="18"/>
      <c r="H22" s="18"/>
      <c r="I22" s="18"/>
      <c r="J22" s="18"/>
      <c r="K22" s="18"/>
      <c r="L22" s="18"/>
      <c r="M22" s="18"/>
      <c r="N22" s="18"/>
      <c r="O22" s="18"/>
      <c r="P22" s="18"/>
      <c r="Q22" s="18"/>
      <c r="R22" s="18"/>
      <c r="S22" s="18"/>
      <c r="T22" s="26">
        <v>45310</v>
      </c>
      <c r="U22" s="120"/>
      <c r="W22" s="27"/>
      <c r="X22" s="27"/>
      <c r="Y22" s="27"/>
      <c r="Z22" s="27"/>
      <c r="AA22" s="27"/>
      <c r="AB22" s="27"/>
      <c r="AC22" s="138">
        <f t="shared" si="0"/>
        <v>0</v>
      </c>
      <c r="AD22" s="13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row>
    <row r="23" spans="1:188" ht="29.1" customHeight="1">
      <c r="A23" s="18"/>
      <c r="B23" s="18"/>
      <c r="C23" s="18"/>
      <c r="D23" s="18"/>
      <c r="E23" s="18"/>
      <c r="F23" s="18"/>
      <c r="G23" s="18"/>
      <c r="H23" s="18"/>
      <c r="I23" s="18"/>
      <c r="J23" s="18"/>
      <c r="K23" s="18"/>
      <c r="L23" s="18"/>
      <c r="M23" s="18"/>
      <c r="N23" s="18"/>
      <c r="O23" s="18"/>
      <c r="P23" s="18"/>
      <c r="Q23" s="18"/>
      <c r="R23" s="18"/>
      <c r="S23" s="18"/>
      <c r="T23" s="26">
        <v>45311</v>
      </c>
      <c r="U23" s="120"/>
      <c r="V23" s="27"/>
      <c r="W23" s="27"/>
      <c r="X23" s="27"/>
      <c r="Y23" s="27"/>
      <c r="Z23" s="27"/>
      <c r="AA23" s="27"/>
      <c r="AB23" s="27"/>
      <c r="AC23" s="138">
        <f t="shared" si="0"/>
        <v>0</v>
      </c>
      <c r="AD23" s="13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row>
    <row r="24" spans="1:188" ht="29.1" customHeight="1">
      <c r="A24" s="18"/>
      <c r="B24" s="18"/>
      <c r="C24" s="18"/>
      <c r="D24" s="18"/>
      <c r="E24" s="18"/>
      <c r="F24" s="18"/>
      <c r="G24" s="18"/>
      <c r="H24" s="18"/>
      <c r="I24" s="18"/>
      <c r="J24" s="18"/>
      <c r="K24" s="18"/>
      <c r="L24" s="18"/>
      <c r="M24" s="18"/>
      <c r="N24" s="18"/>
      <c r="O24" s="18"/>
      <c r="P24" s="18"/>
      <c r="Q24" s="18"/>
      <c r="R24" s="18"/>
      <c r="S24" s="18"/>
      <c r="T24" s="26">
        <v>45312</v>
      </c>
      <c r="U24" s="120"/>
      <c r="V24" s="27"/>
      <c r="W24" s="27"/>
      <c r="X24" s="27"/>
      <c r="Y24" s="27"/>
      <c r="Z24" s="27"/>
      <c r="AA24" s="27">
        <v>3.5</v>
      </c>
      <c r="AB24" s="27"/>
      <c r="AC24" s="138">
        <f t="shared" si="0"/>
        <v>3.5</v>
      </c>
      <c r="AD24" s="13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row>
    <row r="25" spans="1:188" ht="29.1" customHeight="1">
      <c r="A25" s="18"/>
      <c r="B25" s="12"/>
      <c r="C25" s="18"/>
      <c r="D25" s="18"/>
      <c r="E25" s="18"/>
      <c r="F25" s="18"/>
      <c r="G25" s="18"/>
      <c r="H25" s="18"/>
      <c r="I25" s="18"/>
      <c r="J25" s="18"/>
      <c r="K25" s="18"/>
      <c r="L25" s="18"/>
      <c r="M25" s="18"/>
      <c r="N25" s="18"/>
      <c r="O25" s="18"/>
      <c r="P25" s="18"/>
      <c r="Q25" s="18"/>
      <c r="R25" s="18"/>
      <c r="S25" s="18"/>
      <c r="T25" s="26">
        <v>45313</v>
      </c>
      <c r="U25" s="120"/>
      <c r="V25" s="27">
        <v>5.4</v>
      </c>
      <c r="W25" s="27"/>
      <c r="X25" s="27"/>
      <c r="Y25" s="27"/>
      <c r="Z25" s="27"/>
      <c r="AA25" s="27"/>
      <c r="AB25" s="27"/>
      <c r="AC25" s="138">
        <f t="shared" si="0"/>
        <v>5.4</v>
      </c>
      <c r="AD25" s="13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row>
    <row r="26" spans="1:188" ht="29.1" customHeight="1">
      <c r="A26" s="18"/>
      <c r="B26" s="18"/>
      <c r="C26" s="18"/>
      <c r="D26" s="18"/>
      <c r="E26" s="18"/>
      <c r="F26" s="18"/>
      <c r="G26" s="18"/>
      <c r="H26" s="18"/>
      <c r="I26" s="18"/>
      <c r="J26" s="18"/>
      <c r="K26" s="18"/>
      <c r="L26" s="18"/>
      <c r="M26" s="18"/>
      <c r="N26" s="18"/>
      <c r="O26" s="18"/>
      <c r="P26" s="18"/>
      <c r="Q26" s="18"/>
      <c r="R26" s="18"/>
      <c r="S26" s="18"/>
      <c r="T26" s="26">
        <v>45314</v>
      </c>
      <c r="U26" s="120"/>
      <c r="V26" s="27"/>
      <c r="W26" s="27"/>
      <c r="X26" s="27"/>
      <c r="Y26" s="27"/>
      <c r="Z26" s="27"/>
      <c r="AA26" s="27"/>
      <c r="AB26" s="27">
        <v>24</v>
      </c>
      <c r="AC26" s="138">
        <f t="shared" si="0"/>
        <v>24</v>
      </c>
      <c r="AD26" s="138" t="s">
        <v>66</v>
      </c>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row>
    <row r="27" spans="1:188" ht="29.1" customHeight="1">
      <c r="A27" s="18"/>
      <c r="B27" s="18"/>
      <c r="C27" s="18"/>
      <c r="D27" s="18"/>
      <c r="E27" s="18"/>
      <c r="F27" s="18"/>
      <c r="G27" s="18"/>
      <c r="H27" s="18"/>
      <c r="I27" s="18"/>
      <c r="J27" s="18"/>
      <c r="K27" s="18"/>
      <c r="L27" s="18"/>
      <c r="M27" s="18"/>
      <c r="N27" s="18"/>
      <c r="O27" s="18"/>
      <c r="P27" s="18"/>
      <c r="Q27" s="18"/>
      <c r="R27" s="18"/>
      <c r="S27" s="18"/>
      <c r="T27" s="26">
        <v>45315</v>
      </c>
      <c r="U27" s="120">
        <v>54.12</v>
      </c>
      <c r="V27" s="27"/>
      <c r="W27" s="27"/>
      <c r="X27" s="27"/>
      <c r="Y27" s="27"/>
      <c r="Z27" s="27"/>
      <c r="AA27" s="27"/>
      <c r="AB27" s="27"/>
      <c r="AC27" s="138">
        <f t="shared" si="0"/>
        <v>54.12</v>
      </c>
      <c r="AD27" s="13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row>
    <row r="28" spans="1:188" ht="29.1" customHeight="1">
      <c r="A28" s="18"/>
      <c r="B28" s="18"/>
      <c r="C28" s="18"/>
      <c r="D28" s="18"/>
      <c r="E28" s="18"/>
      <c r="F28" s="18"/>
      <c r="G28" s="18"/>
      <c r="H28" s="18"/>
      <c r="I28" s="18"/>
      <c r="J28" s="18"/>
      <c r="K28" s="18"/>
      <c r="L28" s="18"/>
      <c r="M28" s="18"/>
      <c r="N28" s="18"/>
      <c r="O28" s="18"/>
      <c r="P28" s="18"/>
      <c r="Q28" s="18"/>
      <c r="R28" s="18"/>
      <c r="S28" s="18"/>
      <c r="T28" s="26">
        <v>45316</v>
      </c>
      <c r="U28" s="120"/>
      <c r="V28" s="27"/>
      <c r="W28" s="27"/>
      <c r="X28" s="27"/>
      <c r="Y28" s="27"/>
      <c r="Z28" s="27"/>
      <c r="AA28" s="27">
        <v>11.4</v>
      </c>
      <c r="AB28" s="27"/>
      <c r="AC28" s="138">
        <f t="shared" si="0"/>
        <v>11.4</v>
      </c>
      <c r="AD28" s="138" t="s">
        <v>67</v>
      </c>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row>
    <row r="29" spans="1:188" ht="29.1" customHeight="1">
      <c r="A29" s="18"/>
      <c r="B29" s="116"/>
      <c r="C29" s="18"/>
      <c r="D29" s="18"/>
      <c r="E29" s="18"/>
      <c r="F29" s="18"/>
      <c r="G29" s="18"/>
      <c r="H29" s="18"/>
      <c r="I29" s="18"/>
      <c r="J29" s="18"/>
      <c r="K29" s="18"/>
      <c r="L29" s="18"/>
      <c r="M29" s="18"/>
      <c r="N29" s="18"/>
      <c r="O29" s="18"/>
      <c r="P29" s="18"/>
      <c r="Q29" s="18"/>
      <c r="R29" s="18"/>
      <c r="S29" s="18"/>
      <c r="T29" s="26">
        <v>45317</v>
      </c>
      <c r="U29" s="120"/>
      <c r="V29" s="27"/>
      <c r="W29" s="27"/>
      <c r="X29" s="27"/>
      <c r="Y29" s="27"/>
      <c r="Z29" s="27"/>
      <c r="AA29" s="27"/>
      <c r="AB29" s="27"/>
      <c r="AC29" s="138">
        <f t="shared" si="0"/>
        <v>0</v>
      </c>
      <c r="AD29" s="13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row>
    <row r="30" spans="1:188" ht="29.1" customHeight="1">
      <c r="A30" s="18"/>
      <c r="B30" s="18"/>
      <c r="C30" s="18"/>
      <c r="D30" s="18"/>
      <c r="E30" s="18"/>
      <c r="F30" s="18"/>
      <c r="G30" s="18"/>
      <c r="H30" s="18"/>
      <c r="I30" s="18"/>
      <c r="J30" s="18"/>
      <c r="K30" s="18"/>
      <c r="L30" s="18"/>
      <c r="M30" s="18"/>
      <c r="N30" s="18"/>
      <c r="O30" s="18"/>
      <c r="P30" s="18"/>
      <c r="Q30" s="18"/>
      <c r="R30" s="18"/>
      <c r="S30" s="18"/>
      <c r="T30" s="26">
        <v>45318</v>
      </c>
      <c r="U30" s="120"/>
      <c r="V30" s="27"/>
      <c r="W30" s="27"/>
      <c r="X30" s="27"/>
      <c r="Y30" s="27"/>
      <c r="Z30" s="27"/>
      <c r="AA30" s="27"/>
      <c r="AB30" s="27"/>
      <c r="AC30" s="138">
        <f t="shared" si="0"/>
        <v>0</v>
      </c>
      <c r="AD30" s="13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row>
    <row r="31" spans="1:188" ht="29.1" customHeight="1">
      <c r="A31" s="18"/>
      <c r="B31" s="18"/>
      <c r="C31" s="18"/>
      <c r="D31" s="18"/>
      <c r="E31" s="18"/>
      <c r="F31" s="18"/>
      <c r="G31" s="18"/>
      <c r="H31" s="18"/>
      <c r="I31" s="18"/>
      <c r="J31" s="18"/>
      <c r="K31" s="18"/>
      <c r="L31" s="18"/>
      <c r="M31" s="18"/>
      <c r="N31" s="18"/>
      <c r="O31" s="18"/>
      <c r="P31" s="18"/>
      <c r="Q31" s="18"/>
      <c r="R31" s="18"/>
      <c r="S31" s="18"/>
      <c r="T31" s="26">
        <v>45319</v>
      </c>
      <c r="U31" s="120"/>
      <c r="V31" s="27"/>
      <c r="W31" s="27"/>
      <c r="X31" s="27"/>
      <c r="Y31" s="27"/>
      <c r="Z31" s="27"/>
      <c r="AA31" s="27"/>
      <c r="AB31" s="27"/>
      <c r="AC31" s="138">
        <f t="shared" si="0"/>
        <v>0</v>
      </c>
      <c r="AD31" s="13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row>
    <row r="32" spans="1:188" ht="29.1" customHeight="1">
      <c r="A32" s="18"/>
      <c r="B32" s="18"/>
      <c r="C32" s="18"/>
      <c r="D32" s="18"/>
      <c r="E32" s="18"/>
      <c r="F32" s="18"/>
      <c r="G32" s="18"/>
      <c r="H32" s="18"/>
      <c r="I32" s="18"/>
      <c r="J32" s="18"/>
      <c r="K32" s="18"/>
      <c r="L32" s="18"/>
      <c r="M32" s="18"/>
      <c r="N32" s="18"/>
      <c r="O32" s="18"/>
      <c r="P32" s="18"/>
      <c r="Q32" s="18"/>
      <c r="R32" s="18"/>
      <c r="S32" s="18"/>
      <c r="T32" s="26">
        <v>45320</v>
      </c>
      <c r="U32" s="120"/>
      <c r="V32" s="27"/>
      <c r="W32" s="27"/>
      <c r="X32" s="27"/>
      <c r="Y32" s="27"/>
      <c r="Z32" s="27"/>
      <c r="AA32" s="27"/>
      <c r="AB32" s="27"/>
      <c r="AC32" s="138">
        <f t="shared" si="0"/>
        <v>0</v>
      </c>
      <c r="AD32" s="13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row>
    <row r="33" spans="1:188" ht="29.1" customHeight="1">
      <c r="A33" s="18"/>
      <c r="B33" s="18"/>
      <c r="C33" s="123" t="s">
        <v>68</v>
      </c>
      <c r="D33" s="18"/>
      <c r="E33" s="18"/>
      <c r="F33" s="18"/>
      <c r="G33" s="18"/>
      <c r="H33" s="18"/>
      <c r="I33" s="18"/>
      <c r="J33" s="18"/>
      <c r="K33" s="18"/>
      <c r="L33" s="18"/>
      <c r="M33" s="18"/>
      <c r="N33" s="18"/>
      <c r="O33" s="18"/>
      <c r="P33" s="18"/>
      <c r="Q33" s="18"/>
      <c r="R33" s="18"/>
      <c r="S33" s="18"/>
      <c r="T33" s="26">
        <v>45321</v>
      </c>
      <c r="U33" s="120"/>
      <c r="V33" s="27"/>
      <c r="W33" s="27"/>
      <c r="X33" s="27"/>
      <c r="Y33" s="27"/>
      <c r="Z33" s="27"/>
      <c r="AA33" s="27"/>
      <c r="AB33" s="27"/>
      <c r="AC33" s="138">
        <f t="shared" si="0"/>
        <v>0</v>
      </c>
      <c r="AD33" s="13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row>
    <row r="34" spans="1:188" ht="29.1" customHeight="1">
      <c r="A34" s="18"/>
      <c r="B34" s="18"/>
      <c r="C34" s="18"/>
      <c r="D34" s="18"/>
      <c r="E34" s="18"/>
      <c r="F34" s="18"/>
      <c r="G34" s="18"/>
      <c r="H34" s="18"/>
      <c r="I34" s="18"/>
      <c r="J34" s="18"/>
      <c r="K34" s="18"/>
      <c r="L34" s="18"/>
      <c r="M34" s="18"/>
      <c r="N34" s="18"/>
      <c r="O34" s="18"/>
      <c r="P34" s="18"/>
      <c r="Q34" s="18"/>
      <c r="R34" s="18"/>
      <c r="S34" s="18"/>
      <c r="T34" s="26">
        <v>45322</v>
      </c>
      <c r="U34" s="121"/>
      <c r="V34" s="122"/>
      <c r="W34" s="122"/>
      <c r="X34" s="122"/>
      <c r="Y34" s="122"/>
      <c r="Z34" s="122"/>
      <c r="AA34" s="122"/>
      <c r="AB34" s="122"/>
      <c r="AC34" s="139">
        <f t="shared" si="0"/>
        <v>0</v>
      </c>
      <c r="AD34" s="139"/>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row>
    <row r="35" spans="1:188" ht="35.1" customHeight="1">
      <c r="A35" s="18"/>
      <c r="B35" s="18"/>
      <c r="C35" s="18"/>
      <c r="D35" s="18"/>
      <c r="E35" s="18"/>
      <c r="F35" s="18"/>
      <c r="G35" s="18"/>
      <c r="H35" s="18"/>
      <c r="I35" s="18"/>
      <c r="J35" s="18"/>
      <c r="K35" s="18"/>
      <c r="L35" s="18"/>
      <c r="M35" s="18"/>
      <c r="N35" s="18"/>
      <c r="O35" s="18"/>
      <c r="P35" s="18"/>
      <c r="Q35" s="18"/>
      <c r="R35" s="18"/>
      <c r="S35" s="18"/>
      <c r="T35" s="164" t="s">
        <v>53</v>
      </c>
      <c r="U35" s="165">
        <f aca="true" t="shared" si="1" ref="U35:AB35">SUM(U4:U34)</f>
        <v>193.09</v>
      </c>
      <c r="V35" s="166">
        <f t="shared" si="1"/>
        <v>38.599999999999994</v>
      </c>
      <c r="W35" s="166">
        <f t="shared" si="1"/>
        <v>33.04</v>
      </c>
      <c r="X35" s="166">
        <f t="shared" si="1"/>
        <v>54</v>
      </c>
      <c r="Y35" s="166">
        <f t="shared" si="1"/>
        <v>520</v>
      </c>
      <c r="Z35" s="166">
        <f t="shared" si="1"/>
        <v>9.99</v>
      </c>
      <c r="AA35" s="166">
        <f t="shared" si="1"/>
        <v>38.35</v>
      </c>
      <c r="AB35" s="167">
        <f t="shared" si="1"/>
        <v>41.4</v>
      </c>
      <c r="AC35" s="162">
        <f>SUM(AC4:AC34)</f>
        <v>928.4699999999999</v>
      </c>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row>
    <row r="36" spans="1:188" ht="30" customHeight="1">
      <c r="A36" s="18"/>
      <c r="B36" s="18"/>
      <c r="C36" s="18"/>
      <c r="D36" s="18"/>
      <c r="E36" s="18"/>
      <c r="F36" s="18"/>
      <c r="G36" s="18"/>
      <c r="H36" s="18"/>
      <c r="I36" s="18"/>
      <c r="J36" s="18"/>
      <c r="K36" s="18"/>
      <c r="L36" s="18"/>
      <c r="M36" s="18"/>
      <c r="N36" s="18"/>
      <c r="O36" s="18"/>
      <c r="P36" s="18"/>
      <c r="Q36" s="18"/>
      <c r="R36" s="18"/>
      <c r="S36" s="18"/>
      <c r="T36" s="164" t="s">
        <v>56</v>
      </c>
      <c r="U36" s="168">
        <f>U35/AC35</f>
        <v>0.2079657931866404</v>
      </c>
      <c r="V36" s="168">
        <f>V35/AC35</f>
        <v>0.0415737719043157</v>
      </c>
      <c r="W36" s="168">
        <f>W35/AC35</f>
        <v>0.03558542548493759</v>
      </c>
      <c r="X36" s="168">
        <f>X35/AC35</f>
        <v>0.0581601990371256</v>
      </c>
      <c r="Y36" s="168">
        <f>Y35/AC35</f>
        <v>0.5600611759130614</v>
      </c>
      <c r="Z36" s="168">
        <f>Z35/AC35</f>
        <v>0.010759636821868236</v>
      </c>
      <c r="AA36" s="168">
        <f>AA35/AC35</f>
        <v>0.041304511723588275</v>
      </c>
      <c r="AB36" s="168">
        <f>AB35/AC35</f>
        <v>0.04458948592846296</v>
      </c>
      <c r="AC36" s="163">
        <f>SUM(U36:AB36)</f>
        <v>1.0000000000000002</v>
      </c>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row>
    <row r="37" spans="1:188" ht="41.1" customHeight="1">
      <c r="A37" s="18"/>
      <c r="B37" s="18"/>
      <c r="C37" s="18"/>
      <c r="D37" s="18"/>
      <c r="E37" s="18"/>
      <c r="F37" s="18"/>
      <c r="G37" s="18"/>
      <c r="H37" s="18"/>
      <c r="I37" s="18"/>
      <c r="J37" s="18"/>
      <c r="K37" s="18"/>
      <c r="L37" s="18"/>
      <c r="M37" s="18"/>
      <c r="N37" s="18"/>
      <c r="O37" s="18"/>
      <c r="P37" s="18"/>
      <c r="Q37" s="18"/>
      <c r="R37" s="18"/>
      <c r="S37" s="18"/>
      <c r="T37" s="159" t="str">
        <f aca="true" t="shared" si="2" ref="T37:AC37">T3</f>
        <v>Kuupäev</v>
      </c>
      <c r="U37" s="159" t="str">
        <f t="shared" si="2"/>
        <v>Toit</v>
      </c>
      <c r="V37" s="159" t="str">
        <f t="shared" si="2"/>
        <v>Transport/kütus</v>
      </c>
      <c r="W37" s="159" t="str">
        <f t="shared" si="2"/>
        <v>Ilu ja tervis</v>
      </c>
      <c r="X37" s="159" t="str">
        <f t="shared" si="2"/>
        <v>Hobid</v>
      </c>
      <c r="Y37" s="159" t="str">
        <f t="shared" si="2"/>
        <v>Üür</v>
      </c>
      <c r="Z37" s="159" t="str">
        <f t="shared" si="2"/>
        <v>Subscriptionid</v>
      </c>
      <c r="AA37" s="159" t="str">
        <f t="shared" si="2"/>
        <v>Väljas söömine</v>
      </c>
      <c r="AB37" s="159" t="str">
        <f t="shared" si="2"/>
        <v>Meelelahutus</v>
      </c>
      <c r="AC37" s="160" t="str">
        <f t="shared" si="2"/>
        <v>KOKKU</v>
      </c>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row>
    <row r="38" spans="1:188" ht="15.75">
      <c r="A38" s="18"/>
      <c r="B38" s="18"/>
      <c r="C38" s="18"/>
      <c r="D38" s="18"/>
      <c r="E38" s="18"/>
      <c r="F38" s="18"/>
      <c r="G38" s="18"/>
      <c r="H38" s="18"/>
      <c r="I38" s="18"/>
      <c r="J38" s="18"/>
      <c r="K38" s="18"/>
      <c r="L38" s="18"/>
      <c r="M38" s="18"/>
      <c r="N38" s="18"/>
      <c r="O38" s="18"/>
      <c r="P38" s="18"/>
      <c r="Q38" s="18"/>
      <c r="R38" s="18"/>
      <c r="S38" s="18"/>
      <c r="T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row>
    <row r="39" spans="1:188" ht="18.75">
      <c r="A39" s="18"/>
      <c r="B39" s="18"/>
      <c r="C39" s="18"/>
      <c r="D39" s="18"/>
      <c r="E39" s="18"/>
      <c r="F39" s="18"/>
      <c r="G39" s="18"/>
      <c r="H39" s="18"/>
      <c r="I39" s="18"/>
      <c r="J39" s="18"/>
      <c r="K39" s="18"/>
      <c r="L39" s="18"/>
      <c r="M39" s="18"/>
      <c r="N39" s="18"/>
      <c r="O39" s="18"/>
      <c r="P39" s="18"/>
      <c r="Q39" s="18"/>
      <c r="R39" s="18"/>
      <c r="S39" s="18"/>
      <c r="T39" s="61" t="s">
        <v>57</v>
      </c>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row>
    <row r="40" spans="1:188" ht="15.7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row>
    <row r="41" spans="1:188" ht="15.7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row>
    <row r="42" spans="1:188" ht="15.7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row>
    <row r="43" spans="1:188" ht="15.7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row>
    <row r="44" spans="1:188" ht="15.7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row>
    <row r="45" spans="1:188" ht="15.7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row>
    <row r="46" s="18" customFormat="1" ht="15.75"/>
    <row r="47" s="18" customFormat="1" ht="12.75" customHeight="1"/>
    <row r="48" s="18" customFormat="1" ht="15.75"/>
    <row r="49" s="18" customFormat="1" ht="15.75"/>
    <row r="50" s="18" customFormat="1" ht="15.75"/>
    <row r="51" s="18" customFormat="1" ht="15.75"/>
    <row r="52" s="18" customFormat="1" ht="15.75"/>
    <row r="53" s="18" customFormat="1" ht="15.75"/>
    <row r="54" s="18" customFormat="1" ht="15.75"/>
    <row r="55" s="18" customFormat="1" ht="15.75"/>
    <row r="56" s="18" customFormat="1" ht="15.75"/>
    <row r="57" s="18" customFormat="1" ht="15.75"/>
    <row r="58" s="18" customFormat="1" ht="15.75"/>
    <row r="59" s="18" customFormat="1" ht="15.75"/>
    <row r="60" s="18" customFormat="1" ht="15.75"/>
    <row r="61" s="18" customFormat="1" ht="15.75"/>
    <row r="62" s="18" customFormat="1" ht="15.75"/>
    <row r="63" s="18" customFormat="1" ht="15.75"/>
    <row r="64" s="18" customFormat="1" ht="15.75"/>
    <row r="65" s="18" customFormat="1" ht="15.75"/>
    <row r="66" s="18" customFormat="1" ht="15.75"/>
    <row r="67" s="18" customFormat="1" ht="15.75"/>
    <row r="68" s="18" customFormat="1" ht="15.75"/>
    <row r="69" s="18" customFormat="1" ht="15.75"/>
    <row r="70" s="18" customFormat="1" ht="15.75"/>
    <row r="71" s="18" customFormat="1" ht="15.75"/>
    <row r="72" s="18" customFormat="1" ht="15.75"/>
    <row r="73" s="18" customFormat="1" ht="15.75"/>
    <row r="74" s="18" customFormat="1" ht="15.75"/>
    <row r="75" s="18" customFormat="1" ht="15.75"/>
    <row r="76" s="18" customFormat="1" ht="15.75"/>
    <row r="77" s="18" customFormat="1" ht="15.75"/>
    <row r="78" s="18" customFormat="1" ht="15.75"/>
    <row r="79" s="18" customFormat="1" ht="15.75"/>
    <row r="80" s="18" customFormat="1" ht="15.75"/>
    <row r="81" s="18" customFormat="1" ht="15.75"/>
    <row r="82" s="18" customFormat="1" ht="15.75"/>
    <row r="83" s="18" customFormat="1" ht="15.75"/>
    <row r="84" s="18" customFormat="1" ht="15.75"/>
    <row r="85" s="18" customFormat="1" ht="15.75"/>
    <row r="86" s="18" customFormat="1" ht="15.75"/>
    <row r="87" s="18" customFormat="1" ht="15.75"/>
    <row r="88" s="18" customFormat="1" ht="15.75"/>
    <row r="89" s="18" customFormat="1" ht="15.75"/>
    <row r="90" s="18" customFormat="1" ht="15.75"/>
    <row r="91" s="18" customFormat="1" ht="15.75"/>
    <row r="92" s="18" customFormat="1" ht="15.75"/>
    <row r="93" s="18" customFormat="1" ht="15.75"/>
    <row r="94" s="18" customFormat="1" ht="15.75"/>
    <row r="95" s="18" customFormat="1" ht="15.75"/>
    <row r="96" s="18" customFormat="1" ht="15.75"/>
    <row r="97" s="18" customFormat="1" ht="15.75"/>
    <row r="98" s="18" customFormat="1" ht="15.75"/>
    <row r="99" s="18" customFormat="1" ht="15.75"/>
    <row r="100" s="18" customFormat="1" ht="15.75"/>
    <row r="101" s="18" customFormat="1" ht="15.75"/>
    <row r="102" s="18" customFormat="1" ht="15.75"/>
    <row r="103" s="18" customFormat="1" ht="15.75"/>
    <row r="104" s="18" customFormat="1" ht="15.75"/>
    <row r="105" s="18" customFormat="1" ht="15.75"/>
    <row r="106" s="18" customFormat="1" ht="15.75"/>
    <row r="107" s="18" customFormat="1" ht="15.75"/>
    <row r="108" s="18" customFormat="1" ht="15.75"/>
    <row r="109" s="18" customFormat="1" ht="15.75"/>
    <row r="110" s="18" customFormat="1" ht="15.75"/>
    <row r="111" s="18" customFormat="1" ht="15.75"/>
    <row r="112" s="18" customFormat="1" ht="15.75"/>
    <row r="113" s="18" customFormat="1" ht="15.75"/>
    <row r="114" s="18" customFormat="1" ht="15.75"/>
    <row r="115" s="18" customFormat="1" ht="15.75"/>
    <row r="116" s="18" customFormat="1" ht="15.75"/>
    <row r="117" s="18" customFormat="1" ht="15.75"/>
    <row r="118" s="18" customFormat="1" ht="15.75"/>
    <row r="119" s="18" customFormat="1" ht="15.75"/>
    <row r="120" s="18" customFormat="1" ht="15.75"/>
    <row r="121" s="18" customFormat="1" ht="15.75"/>
    <row r="122" s="18" customFormat="1" ht="15.75"/>
    <row r="123" s="18" customFormat="1" ht="15.75"/>
    <row r="124" s="18" customFormat="1" ht="15.75"/>
    <row r="125" s="18" customFormat="1" ht="15.75"/>
    <row r="126" s="18" customFormat="1" ht="15.75"/>
    <row r="127" s="18" customFormat="1" ht="15.75"/>
    <row r="128" s="18" customFormat="1" ht="15.75"/>
    <row r="129" s="18" customFormat="1" ht="15.75"/>
    <row r="130" s="18" customFormat="1" ht="15.75"/>
    <row r="131" s="18" customFormat="1" ht="15.75"/>
    <row r="132" s="18" customFormat="1" ht="15.75"/>
    <row r="133" s="18" customFormat="1" ht="15.75"/>
    <row r="134" s="18" customFormat="1" ht="15.75"/>
    <row r="135" s="18" customFormat="1" ht="15.75"/>
    <row r="136" s="18" customFormat="1" ht="15.75"/>
    <row r="137" s="18" customFormat="1" ht="15.75"/>
    <row r="138" s="18" customFormat="1" ht="15.75"/>
    <row r="139" s="18" customFormat="1" ht="15.75"/>
    <row r="140" s="18" customFormat="1" ht="15.75"/>
    <row r="141" s="18" customFormat="1" ht="15.75"/>
    <row r="142" s="18" customFormat="1" ht="15.75"/>
    <row r="143" s="18" customFormat="1" ht="15.75"/>
    <row r="144" s="18" customFormat="1" ht="15.75"/>
    <row r="145" s="18" customFormat="1" ht="15.75"/>
    <row r="146" s="18" customFormat="1" ht="15.75"/>
    <row r="147" s="18" customFormat="1" ht="15.75"/>
    <row r="148" s="18" customFormat="1" ht="15.75"/>
    <row r="149" s="18" customFormat="1" ht="15.75"/>
    <row r="150" s="18" customFormat="1" ht="15.75"/>
    <row r="151" s="18" customFormat="1" ht="15.75"/>
    <row r="152" s="18" customFormat="1" ht="15.75"/>
    <row r="153" s="18" customFormat="1" ht="15.75"/>
    <row r="154" s="18" customFormat="1" ht="15.75"/>
    <row r="155" s="18" customFormat="1" ht="15.75"/>
    <row r="156" s="18" customFormat="1" ht="15.75"/>
    <row r="157" s="18" customFormat="1" ht="15.75"/>
    <row r="158" s="18" customFormat="1" ht="15.75"/>
    <row r="159" s="18" customFormat="1" ht="15.75"/>
    <row r="160" s="18" customFormat="1" ht="15.75"/>
    <row r="161" s="18" customFormat="1" ht="15.75"/>
    <row r="162" s="18" customFormat="1" ht="15.75"/>
    <row r="163" s="18" customFormat="1" ht="15.75"/>
    <row r="164" s="18" customFormat="1" ht="15.75"/>
    <row r="165" s="18" customFormat="1" ht="15.75"/>
    <row r="166" s="18" customFormat="1" ht="15.75"/>
    <row r="167" s="18" customFormat="1" ht="15.75"/>
    <row r="168" s="18" customFormat="1" ht="15.75"/>
    <row r="169" s="18" customFormat="1" ht="15.75"/>
    <row r="170" s="18" customFormat="1" ht="15.75"/>
    <row r="171" s="18" customFormat="1" ht="15.75"/>
    <row r="172" s="18" customFormat="1" ht="15.75"/>
    <row r="173" s="18" customFormat="1" ht="15.75"/>
    <row r="174" s="18" customFormat="1" ht="15.75"/>
    <row r="175" s="18" customFormat="1" ht="15.75"/>
    <row r="176" s="18" customFormat="1" ht="15.75"/>
    <row r="177" s="18" customFormat="1" ht="15.75"/>
    <row r="178" s="18" customFormat="1" ht="15.75"/>
    <row r="179" s="18" customFormat="1" ht="15.75"/>
    <row r="180" s="18" customFormat="1" ht="15.75"/>
    <row r="181" s="18" customFormat="1" ht="15.75"/>
    <row r="182" s="18" customFormat="1" ht="15.75"/>
    <row r="183" s="18" customFormat="1" ht="15.75"/>
    <row r="184" s="18" customFormat="1" ht="15.75"/>
    <row r="185" s="18" customFormat="1" ht="15.75"/>
    <row r="186" s="18" customFormat="1" ht="15.75"/>
    <row r="187" s="18" customFormat="1" ht="15.75"/>
    <row r="188" s="18" customFormat="1" ht="15.75"/>
    <row r="189" s="18" customFormat="1" ht="15.75"/>
    <row r="190" s="18" customFormat="1" ht="15.75"/>
    <row r="191" s="18" customFormat="1" ht="15.75"/>
    <row r="192" s="18" customFormat="1" ht="15.75"/>
    <row r="193" s="18" customFormat="1" ht="15.75"/>
    <row r="194" s="18" customFormat="1" ht="15.75"/>
    <row r="195" s="18" customFormat="1" ht="15.75"/>
    <row r="196" s="18" customFormat="1" ht="15.75"/>
    <row r="197" s="18" customFormat="1" ht="15.75"/>
    <row r="198" s="18" customFormat="1" ht="15.75"/>
    <row r="199" s="18" customFormat="1" ht="15.75"/>
    <row r="200" s="18" customFormat="1" ht="15.75"/>
    <row r="201" s="18" customFormat="1" ht="15.75"/>
    <row r="202" s="18" customFormat="1" ht="15.75"/>
    <row r="203" s="18" customFormat="1" ht="15.75"/>
    <row r="204" s="18" customFormat="1" ht="15.75"/>
    <row r="205" s="18" customFormat="1" ht="15.75"/>
    <row r="206" s="18" customFormat="1" ht="15.75"/>
    <row r="207" s="18" customFormat="1" ht="15.75"/>
    <row r="208" s="18" customFormat="1" ht="15.75"/>
    <row r="209" s="18" customFormat="1" ht="15.75"/>
    <row r="210" s="18" customFormat="1" ht="15.75"/>
    <row r="211" s="18" customFormat="1" ht="15.75"/>
    <row r="212" s="18" customFormat="1" ht="15.75"/>
    <row r="213" s="18" customFormat="1" ht="15.75"/>
    <row r="214" s="18" customFormat="1" ht="15.75"/>
    <row r="215" s="18" customFormat="1" ht="15.75"/>
    <row r="216" s="18" customFormat="1" ht="15.75"/>
    <row r="217" s="18" customFormat="1" ht="15.75"/>
    <row r="218" s="18" customFormat="1" ht="15.75"/>
    <row r="219" s="18" customFormat="1" ht="15.75"/>
    <row r="220" s="18" customFormat="1" ht="15.75"/>
    <row r="221" s="18" customFormat="1" ht="15.75"/>
    <row r="222" s="18" customFormat="1" ht="15.75"/>
    <row r="223" s="18" customFormat="1" ht="15.75"/>
    <row r="224" s="18" customFormat="1" ht="15.75"/>
    <row r="225" s="18" customFormat="1" ht="15.75"/>
    <row r="226" s="18" customFormat="1" ht="15.75"/>
    <row r="227" s="18" customFormat="1" ht="15.75"/>
    <row r="228" s="18" customFormat="1" ht="15.75"/>
    <row r="229" s="18" customFormat="1" ht="15.75"/>
    <row r="230" s="18" customFormat="1" ht="15.75"/>
    <row r="231" s="18" customFormat="1" ht="15.75"/>
    <row r="232" s="18" customFormat="1" ht="15.75"/>
    <row r="233" s="18" customFormat="1" ht="15.75"/>
    <row r="234" s="18" customFormat="1" ht="15.75"/>
    <row r="235" s="18" customFormat="1" ht="15.75"/>
    <row r="236" s="18" customFormat="1" ht="15.75"/>
    <row r="237" s="18" customFormat="1" ht="15.75"/>
    <row r="238" s="18" customFormat="1" ht="15.75"/>
    <row r="239" s="18" customFormat="1" ht="15.75"/>
    <row r="240" s="18" customFormat="1" ht="15.75"/>
    <row r="241" s="18" customFormat="1" ht="15.75"/>
    <row r="242" s="18" customFormat="1" ht="15.75"/>
    <row r="243" s="18" customFormat="1" ht="15.75"/>
    <row r="244" s="18" customFormat="1" ht="15.75"/>
    <row r="245" s="18" customFormat="1" ht="15.75"/>
    <row r="246" s="18" customFormat="1" ht="15.75"/>
    <row r="247" s="18" customFormat="1" ht="15.75"/>
    <row r="248" s="18" customFormat="1" ht="15.75"/>
    <row r="249" s="18" customFormat="1" ht="15.75"/>
    <row r="250" s="18" customFormat="1" ht="15.75"/>
    <row r="251" s="18" customFormat="1" ht="15.75"/>
    <row r="252" s="18" customFormat="1" ht="15.75"/>
    <row r="253" s="18" customFormat="1" ht="15.75"/>
    <row r="254" s="18" customFormat="1" ht="15.75"/>
    <row r="255" s="18" customFormat="1" ht="15.75"/>
    <row r="256" s="18" customFormat="1" ht="15.75"/>
    <row r="257" s="18" customFormat="1" ht="15.75"/>
    <row r="258" s="18" customFormat="1" ht="15.75"/>
    <row r="259" s="18" customFormat="1" ht="15.75"/>
    <row r="260" s="18" customFormat="1" ht="15.75"/>
    <row r="261" s="18" customFormat="1" ht="15.75"/>
    <row r="262" s="18" customFormat="1" ht="15.75"/>
    <row r="263" s="18" customFormat="1" ht="15.75"/>
    <row r="264" s="18" customFormat="1" ht="15.75"/>
    <row r="265" s="18" customFormat="1" ht="15.75"/>
    <row r="266" s="18" customFormat="1" ht="15.75"/>
    <row r="267" s="18" customFormat="1" ht="15.75"/>
    <row r="268" s="18" customFormat="1" ht="15.75"/>
    <row r="269" s="18" customFormat="1" ht="15.75"/>
    <row r="270" s="18" customFormat="1" ht="15.75"/>
    <row r="271" s="18" customFormat="1" ht="15.75"/>
    <row r="272" s="18" customFormat="1" ht="15.75"/>
    <row r="273" s="18" customFormat="1" ht="15.75"/>
    <row r="274" s="18" customFormat="1" ht="15.75"/>
    <row r="275" s="18" customFormat="1" ht="15.75"/>
    <row r="276" s="18" customFormat="1" ht="15.75"/>
    <row r="277" s="18" customFormat="1" ht="15.75"/>
    <row r="278" s="18" customFormat="1" ht="15.75"/>
    <row r="279" s="18" customFormat="1" ht="15.75"/>
    <row r="280" s="18" customFormat="1" ht="15.75"/>
    <row r="281" s="18" customFormat="1" ht="15.75"/>
    <row r="282" s="18" customFormat="1" ht="15.75"/>
    <row r="283" s="18" customFormat="1" ht="15.75"/>
    <row r="284" s="18" customFormat="1" ht="15.75"/>
    <row r="285" s="18" customFormat="1" ht="15.75"/>
    <row r="286" s="18" customFormat="1" ht="15.75"/>
    <row r="287" s="18" customFormat="1" ht="15.75"/>
    <row r="288" s="18" customFormat="1" ht="15.75"/>
    <row r="289" s="18" customFormat="1" ht="15.75"/>
    <row r="290" s="18" customFormat="1" ht="15.75"/>
    <row r="291" s="18" customFormat="1" ht="15.75"/>
    <row r="292" s="18" customFormat="1" ht="15.75"/>
    <row r="293" s="18" customFormat="1" ht="15.75"/>
    <row r="294" s="18" customFormat="1" ht="15.75"/>
    <row r="295" s="18" customFormat="1" ht="15.75"/>
    <row r="296" s="18" customFormat="1" ht="15.75"/>
    <row r="297" s="18" customFormat="1" ht="15.75"/>
    <row r="298" s="18" customFormat="1" ht="15.75"/>
    <row r="299" s="18" customFormat="1" ht="15.75"/>
    <row r="300" s="18" customFormat="1" ht="15.75"/>
    <row r="301" s="18" customFormat="1" ht="15.75"/>
    <row r="302" s="18" customFormat="1" ht="15.75"/>
    <row r="303" s="18" customFormat="1" ht="15.75"/>
    <row r="304" s="18" customFormat="1" ht="15.75"/>
    <row r="305" s="18" customFormat="1" ht="15.75"/>
    <row r="306" s="18" customFormat="1" ht="15.75"/>
    <row r="307" s="18" customFormat="1" ht="15.75"/>
    <row r="308" s="18" customFormat="1" ht="15.75"/>
    <row r="309" s="18" customFormat="1" ht="15.75"/>
    <row r="310" s="18" customFormat="1" ht="15.75"/>
    <row r="311" s="18" customFormat="1" ht="15.75"/>
    <row r="312" s="18" customFormat="1" ht="15.75"/>
    <row r="313" s="18" customFormat="1" ht="15.75"/>
    <row r="314" s="18" customFormat="1" ht="15.75"/>
    <row r="315" s="18" customFormat="1" ht="15.75"/>
    <row r="316" s="18" customFormat="1" ht="15.75"/>
    <row r="317" s="18" customFormat="1" ht="15.75"/>
    <row r="318" s="18" customFormat="1" ht="15.75"/>
    <row r="319" s="18" customFormat="1" ht="15.75"/>
    <row r="320" s="18" customFormat="1" ht="15.75"/>
    <row r="321" s="18" customFormat="1" ht="15.75"/>
    <row r="322" s="18" customFormat="1" ht="15.75"/>
    <row r="323" s="18" customFormat="1" ht="15.75"/>
    <row r="324" s="18" customFormat="1" ht="15.75"/>
    <row r="325" s="18" customFormat="1" ht="15.75"/>
    <row r="326" s="18" customFormat="1" ht="15.75"/>
    <row r="327" s="18" customFormat="1" ht="15.75"/>
    <row r="328" s="18" customFormat="1" ht="15.75"/>
    <row r="329" s="18" customFormat="1" ht="15.75"/>
    <row r="330" s="18" customFormat="1" ht="15.75"/>
    <row r="331" s="18" customFormat="1" ht="15.75"/>
    <row r="332" s="18" customFormat="1" ht="15.75"/>
    <row r="333" s="18" customFormat="1" ht="15.75"/>
    <row r="334" s="18" customFormat="1" ht="15.75"/>
    <row r="335" s="18" customFormat="1" ht="15.75"/>
    <row r="336" s="18" customFormat="1" ht="15.75"/>
    <row r="337" s="18" customFormat="1" ht="15.75"/>
    <row r="338" s="18" customFormat="1" ht="15.75"/>
    <row r="339" s="18" customFormat="1" ht="15.75"/>
    <row r="340" s="18" customFormat="1" ht="15.75"/>
    <row r="341" s="18" customFormat="1" ht="15.75"/>
    <row r="342" s="18" customFormat="1" ht="15.75"/>
    <row r="343" s="18" customFormat="1" ht="15.75"/>
    <row r="344" s="18" customFormat="1" ht="15.75"/>
    <row r="345" s="18" customFormat="1" ht="15.75"/>
    <row r="346" s="18" customFormat="1" ht="15.75"/>
    <row r="347" s="18" customFormat="1" ht="15.75"/>
    <row r="348" s="18" customFormat="1" ht="15.75"/>
    <row r="349" s="18" customFormat="1" ht="15.75"/>
    <row r="350" s="18" customFormat="1" ht="15.75"/>
    <row r="351" s="18" customFormat="1" ht="15.75"/>
    <row r="352" s="18" customFormat="1" ht="15.75"/>
    <row r="353" s="18" customFormat="1" ht="15.75"/>
    <row r="354" s="18" customFormat="1" ht="15.75"/>
    <row r="355" s="18" customFormat="1" ht="15.75"/>
    <row r="356" s="18" customFormat="1" ht="15.75"/>
    <row r="357" s="18" customFormat="1" ht="15.75"/>
    <row r="358" s="18" customFormat="1" ht="15.75"/>
    <row r="359" s="18" customFormat="1" ht="15.75"/>
    <row r="360" s="18" customFormat="1" ht="15.75"/>
    <row r="361" s="18" customFormat="1" ht="15.75"/>
    <row r="362" s="18" customFormat="1" ht="15.75"/>
    <row r="363" s="18" customFormat="1" ht="15.75"/>
    <row r="364" s="18" customFormat="1" ht="15.75"/>
    <row r="365" s="18" customFormat="1" ht="15.75"/>
    <row r="366" s="18" customFormat="1" ht="15.75"/>
    <row r="367" s="18" customFormat="1" ht="15.75"/>
    <row r="368" s="18" customFormat="1" ht="15.75"/>
    <row r="369" s="18" customFormat="1" ht="15.75"/>
    <row r="370" s="18" customFormat="1" ht="15.75"/>
    <row r="371" s="18" customFormat="1" ht="15.75"/>
    <row r="372" s="18" customFormat="1" ht="15.75"/>
    <row r="373" s="18" customFormat="1" ht="15.75"/>
    <row r="374" s="18" customFormat="1" ht="15.75"/>
    <row r="375" spans="20:188" ht="15.75">
      <c r="T375" s="18"/>
      <c r="U375" s="18"/>
      <c r="V375" s="18"/>
      <c r="W375" s="18"/>
      <c r="X375" s="18"/>
      <c r="Y375" s="18"/>
      <c r="Z375" s="18"/>
      <c r="AA375" s="18"/>
      <c r="AB375" s="18"/>
      <c r="AC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c r="DK375" s="18"/>
      <c r="DL375" s="18"/>
      <c r="DM375" s="18"/>
      <c r="DN375" s="18"/>
      <c r="DO375" s="18"/>
      <c r="DP375" s="18"/>
      <c r="DQ375" s="18"/>
      <c r="DR375" s="18"/>
      <c r="DS375" s="18"/>
      <c r="DT375" s="18"/>
      <c r="DU375" s="18"/>
      <c r="DV375" s="18"/>
      <c r="DW375" s="18"/>
      <c r="DX375" s="18"/>
      <c r="DY375" s="18"/>
      <c r="DZ375" s="18"/>
      <c r="EA375" s="18"/>
      <c r="EB375" s="18"/>
      <c r="EC375" s="18"/>
      <c r="ED375" s="18"/>
      <c r="EE375" s="18"/>
      <c r="EF375" s="18"/>
      <c r="EG375" s="18"/>
      <c r="EH375" s="18"/>
      <c r="EI375" s="18"/>
      <c r="EJ375" s="18"/>
      <c r="EK375" s="18"/>
      <c r="EL375" s="18"/>
      <c r="EM375" s="18"/>
      <c r="EN375" s="18"/>
      <c r="EO375" s="18"/>
      <c r="EP375" s="18"/>
      <c r="EQ375" s="18"/>
      <c r="ER375" s="18"/>
      <c r="ES375" s="18"/>
      <c r="ET375" s="18"/>
      <c r="EU375" s="18"/>
      <c r="EV375" s="18"/>
      <c r="EW375" s="18"/>
      <c r="EX375" s="18"/>
      <c r="EY375" s="18"/>
      <c r="EZ375" s="18"/>
      <c r="FA375" s="18"/>
      <c r="FB375" s="18"/>
      <c r="FC375" s="18"/>
      <c r="FD375" s="18"/>
      <c r="FE375" s="18"/>
      <c r="FF375" s="18"/>
      <c r="FG375" s="18"/>
      <c r="FH375" s="18"/>
      <c r="FI375" s="18"/>
      <c r="FJ375" s="18"/>
      <c r="FK375" s="18"/>
      <c r="FL375" s="18"/>
      <c r="FM375" s="18"/>
      <c r="FN375" s="18"/>
      <c r="FO375" s="18"/>
      <c r="FP375" s="18"/>
      <c r="FQ375" s="18"/>
      <c r="FR375" s="18"/>
      <c r="FS375" s="18"/>
      <c r="FT375" s="18"/>
      <c r="FU375" s="18"/>
      <c r="FV375" s="18"/>
      <c r="FW375" s="18"/>
      <c r="FX375" s="18"/>
      <c r="FY375" s="18"/>
      <c r="FZ375" s="18"/>
      <c r="GA375" s="18"/>
      <c r="GB375" s="18"/>
      <c r="GC375" s="18"/>
      <c r="GD375" s="18"/>
      <c r="GE375" s="18"/>
      <c r="GF375" s="18"/>
    </row>
    <row r="376" spans="41:188" ht="15.75">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c r="EL376" s="18"/>
      <c r="EM376" s="18"/>
      <c r="EN376" s="18"/>
      <c r="EO376" s="18"/>
      <c r="EP376" s="18"/>
      <c r="EQ376" s="18"/>
      <c r="ER376" s="18"/>
      <c r="ES376" s="18"/>
      <c r="ET376" s="18"/>
      <c r="EU376" s="18"/>
      <c r="EV376" s="18"/>
      <c r="EW376" s="18"/>
      <c r="EX376" s="18"/>
      <c r="EY376" s="18"/>
      <c r="EZ376" s="18"/>
      <c r="FA376" s="18"/>
      <c r="FB376" s="18"/>
      <c r="FC376" s="18"/>
      <c r="FD376" s="18"/>
      <c r="FE376" s="18"/>
      <c r="FF376" s="18"/>
      <c r="FG376" s="18"/>
      <c r="FH376" s="18"/>
      <c r="FI376" s="18"/>
      <c r="FJ376" s="18"/>
      <c r="FK376" s="18"/>
      <c r="FL376" s="18"/>
      <c r="FM376" s="18"/>
      <c r="FN376" s="18"/>
      <c r="FO376" s="18"/>
      <c r="FP376" s="18"/>
      <c r="FQ376" s="18"/>
      <c r="FR376" s="18"/>
      <c r="FS376" s="18"/>
      <c r="FT376" s="18"/>
      <c r="FU376" s="18"/>
      <c r="FV376" s="18"/>
      <c r="FW376" s="18"/>
      <c r="FX376" s="18"/>
      <c r="FY376" s="18"/>
      <c r="FZ376" s="18"/>
      <c r="GA376" s="18"/>
      <c r="GB376" s="18"/>
      <c r="GC376" s="18"/>
      <c r="GD376" s="18"/>
      <c r="GE376" s="18"/>
      <c r="GF376" s="18"/>
    </row>
    <row r="377" spans="41:188" ht="15.75">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c r="DK377" s="18"/>
      <c r="DL377" s="18"/>
      <c r="DM377" s="18"/>
      <c r="DN377" s="18"/>
      <c r="DO377" s="18"/>
      <c r="DP377" s="18"/>
      <c r="DQ377" s="18"/>
      <c r="DR377" s="18"/>
      <c r="DS377" s="18"/>
      <c r="DT377" s="18"/>
      <c r="DU377" s="18"/>
      <c r="DV377" s="18"/>
      <c r="DW377" s="18"/>
      <c r="DX377" s="18"/>
      <c r="DY377" s="18"/>
      <c r="DZ377" s="18"/>
      <c r="EA377" s="18"/>
      <c r="EB377" s="18"/>
      <c r="EC377" s="18"/>
      <c r="ED377" s="18"/>
      <c r="EE377" s="18"/>
      <c r="EF377" s="18"/>
      <c r="EG377" s="18"/>
      <c r="EH377" s="18"/>
      <c r="EI377" s="18"/>
      <c r="EJ377" s="18"/>
      <c r="EK377" s="18"/>
      <c r="EL377" s="18"/>
      <c r="EM377" s="18"/>
      <c r="EN377" s="18"/>
      <c r="EO377" s="18"/>
      <c r="EP377" s="18"/>
      <c r="EQ377" s="18"/>
      <c r="ER377" s="18"/>
      <c r="ES377" s="18"/>
      <c r="ET377" s="18"/>
      <c r="EU377" s="18"/>
      <c r="EV377" s="18"/>
      <c r="EW377" s="18"/>
      <c r="EX377" s="18"/>
      <c r="EY377" s="18"/>
      <c r="EZ377" s="18"/>
      <c r="FA377" s="18"/>
      <c r="FB377" s="18"/>
      <c r="FC377" s="18"/>
      <c r="FD377" s="18"/>
      <c r="FE377" s="18"/>
      <c r="FF377" s="18"/>
      <c r="FG377" s="18"/>
      <c r="FH377" s="18"/>
      <c r="FI377" s="18"/>
      <c r="FJ377" s="18"/>
      <c r="FK377" s="18"/>
      <c r="FL377" s="18"/>
      <c r="FM377" s="18"/>
      <c r="FN377" s="18"/>
      <c r="FO377" s="18"/>
      <c r="FP377" s="18"/>
      <c r="FQ377" s="18"/>
      <c r="FR377" s="18"/>
      <c r="FS377" s="18"/>
      <c r="FT377" s="18"/>
      <c r="FU377" s="18"/>
      <c r="FV377" s="18"/>
      <c r="FW377" s="18"/>
      <c r="FX377" s="18"/>
      <c r="FY377" s="18"/>
      <c r="FZ377" s="18"/>
      <c r="GA377" s="18"/>
      <c r="GB377" s="18"/>
      <c r="GC377" s="18"/>
      <c r="GD377" s="18"/>
      <c r="GE377" s="18"/>
      <c r="GF377" s="18"/>
    </row>
    <row r="378" spans="41:188" ht="15.75">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c r="DK378" s="18"/>
      <c r="DL378" s="18"/>
      <c r="DM378" s="18"/>
      <c r="DN378" s="18"/>
      <c r="DO378" s="18"/>
      <c r="DP378" s="18"/>
      <c r="DQ378" s="18"/>
      <c r="DR378" s="18"/>
      <c r="DS378" s="18"/>
      <c r="DT378" s="18"/>
      <c r="DU378" s="18"/>
      <c r="DV378" s="18"/>
      <c r="DW378" s="18"/>
      <c r="DX378" s="18"/>
      <c r="DY378" s="18"/>
      <c r="DZ378" s="18"/>
      <c r="EA378" s="18"/>
      <c r="EB378" s="18"/>
      <c r="EC378" s="18"/>
      <c r="ED378" s="18"/>
      <c r="EE378" s="18"/>
      <c r="EF378" s="18"/>
      <c r="EG378" s="18"/>
      <c r="EH378" s="18"/>
      <c r="EI378" s="18"/>
      <c r="EJ378" s="18"/>
      <c r="EK378" s="18"/>
      <c r="EL378" s="18"/>
      <c r="EM378" s="18"/>
      <c r="EN378" s="18"/>
      <c r="EO378" s="18"/>
      <c r="EP378" s="18"/>
      <c r="EQ378" s="18"/>
      <c r="ER378" s="18"/>
      <c r="ES378" s="18"/>
      <c r="ET378" s="18"/>
      <c r="EU378" s="18"/>
      <c r="EV378" s="18"/>
      <c r="EW378" s="18"/>
      <c r="EX378" s="18"/>
      <c r="EY378" s="18"/>
      <c r="EZ378" s="18"/>
      <c r="FA378" s="18"/>
      <c r="FB378" s="18"/>
      <c r="FC378" s="18"/>
      <c r="FD378" s="18"/>
      <c r="FE378" s="18"/>
      <c r="FF378" s="18"/>
      <c r="FG378" s="18"/>
      <c r="FH378" s="18"/>
      <c r="FI378" s="18"/>
      <c r="FJ378" s="18"/>
      <c r="FK378" s="18"/>
      <c r="FL378" s="18"/>
      <c r="FM378" s="18"/>
      <c r="FN378" s="18"/>
      <c r="FO378" s="18"/>
      <c r="FP378" s="18"/>
      <c r="FQ378" s="18"/>
      <c r="FR378" s="18"/>
      <c r="FS378" s="18"/>
      <c r="FT378" s="18"/>
      <c r="FU378" s="18"/>
      <c r="FV378" s="18"/>
      <c r="FW378" s="18"/>
      <c r="FX378" s="18"/>
      <c r="FY378" s="18"/>
      <c r="FZ378" s="18"/>
      <c r="GA378" s="18"/>
      <c r="GB378" s="18"/>
      <c r="GC378" s="18"/>
      <c r="GD378" s="18"/>
      <c r="GE378" s="18"/>
      <c r="GF378" s="18"/>
    </row>
    <row r="379" spans="41:188" ht="15.75">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c r="DK379" s="18"/>
      <c r="DL379" s="18"/>
      <c r="DM379" s="18"/>
      <c r="DN379" s="18"/>
      <c r="DO379" s="18"/>
      <c r="DP379" s="18"/>
      <c r="DQ379" s="18"/>
      <c r="DR379" s="18"/>
      <c r="DS379" s="18"/>
      <c r="DT379" s="18"/>
      <c r="DU379" s="18"/>
      <c r="DV379" s="18"/>
      <c r="DW379" s="18"/>
      <c r="DX379" s="18"/>
      <c r="DY379" s="18"/>
      <c r="DZ379" s="18"/>
      <c r="EA379" s="18"/>
      <c r="EB379" s="18"/>
      <c r="EC379" s="18"/>
      <c r="ED379" s="18"/>
      <c r="EE379" s="18"/>
      <c r="EF379" s="18"/>
      <c r="EG379" s="18"/>
      <c r="EH379" s="18"/>
      <c r="EI379" s="18"/>
      <c r="EJ379" s="18"/>
      <c r="EK379" s="18"/>
      <c r="EL379" s="18"/>
      <c r="EM379" s="18"/>
      <c r="EN379" s="18"/>
      <c r="EO379" s="18"/>
      <c r="EP379" s="18"/>
      <c r="EQ379" s="18"/>
      <c r="ER379" s="18"/>
      <c r="ES379" s="18"/>
      <c r="ET379" s="18"/>
      <c r="EU379" s="18"/>
      <c r="EV379" s="18"/>
      <c r="EW379" s="18"/>
      <c r="EX379" s="18"/>
      <c r="EY379" s="18"/>
      <c r="EZ379" s="18"/>
      <c r="FA379" s="18"/>
      <c r="FB379" s="18"/>
      <c r="FC379" s="18"/>
      <c r="FD379" s="18"/>
      <c r="FE379" s="18"/>
      <c r="FF379" s="18"/>
      <c r="FG379" s="18"/>
      <c r="FH379" s="18"/>
      <c r="FI379" s="18"/>
      <c r="FJ379" s="18"/>
      <c r="FK379" s="18"/>
      <c r="FL379" s="18"/>
      <c r="FM379" s="18"/>
      <c r="FN379" s="18"/>
      <c r="FO379" s="18"/>
      <c r="FP379" s="18"/>
      <c r="FQ379" s="18"/>
      <c r="FR379" s="18"/>
      <c r="FS379" s="18"/>
      <c r="FT379" s="18"/>
      <c r="FU379" s="18"/>
      <c r="FV379" s="18"/>
      <c r="FW379" s="18"/>
      <c r="FX379" s="18"/>
      <c r="FY379" s="18"/>
      <c r="FZ379" s="18"/>
      <c r="GA379" s="18"/>
      <c r="GB379" s="18"/>
      <c r="GC379" s="18"/>
      <c r="GD379" s="18"/>
      <c r="GE379" s="18"/>
      <c r="GF379" s="18"/>
    </row>
    <row r="380" spans="41:188" ht="15.75">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c r="DK380" s="18"/>
      <c r="DL380" s="18"/>
      <c r="DM380" s="18"/>
      <c r="DN380" s="18"/>
      <c r="DO380" s="18"/>
      <c r="DP380" s="18"/>
      <c r="DQ380" s="18"/>
      <c r="DR380" s="18"/>
      <c r="DS380" s="18"/>
      <c r="DT380" s="18"/>
      <c r="DU380" s="18"/>
      <c r="DV380" s="18"/>
      <c r="DW380" s="18"/>
      <c r="DX380" s="18"/>
      <c r="DY380" s="18"/>
      <c r="DZ380" s="18"/>
      <c r="EA380" s="18"/>
      <c r="EB380" s="18"/>
      <c r="EC380" s="18"/>
      <c r="ED380" s="18"/>
      <c r="EE380" s="18"/>
      <c r="EF380" s="18"/>
      <c r="EG380" s="18"/>
      <c r="EH380" s="18"/>
      <c r="EI380" s="18"/>
      <c r="EJ380" s="18"/>
      <c r="EK380" s="18"/>
      <c r="EL380" s="18"/>
      <c r="EM380" s="18"/>
      <c r="EN380" s="18"/>
      <c r="EO380" s="18"/>
      <c r="EP380" s="18"/>
      <c r="EQ380" s="18"/>
      <c r="ER380" s="18"/>
      <c r="ES380" s="18"/>
      <c r="ET380" s="18"/>
      <c r="EU380" s="18"/>
      <c r="EV380" s="18"/>
      <c r="EW380" s="18"/>
      <c r="EX380" s="18"/>
      <c r="EY380" s="18"/>
      <c r="EZ380" s="18"/>
      <c r="FA380" s="18"/>
      <c r="FB380" s="18"/>
      <c r="FC380" s="18"/>
      <c r="FD380" s="18"/>
      <c r="FE380" s="18"/>
      <c r="FF380" s="18"/>
      <c r="FG380" s="18"/>
      <c r="FH380" s="18"/>
      <c r="FI380" s="18"/>
      <c r="FJ380" s="18"/>
      <c r="FK380" s="18"/>
      <c r="FL380" s="18"/>
      <c r="FM380" s="18"/>
      <c r="FN380" s="18"/>
      <c r="FO380" s="18"/>
      <c r="FP380" s="18"/>
      <c r="FQ380" s="18"/>
      <c r="FR380" s="18"/>
      <c r="FS380" s="18"/>
      <c r="FT380" s="18"/>
      <c r="FU380" s="18"/>
      <c r="FV380" s="18"/>
      <c r="FW380" s="18"/>
      <c r="FX380" s="18"/>
      <c r="FY380" s="18"/>
      <c r="FZ380" s="18"/>
      <c r="GA380" s="18"/>
      <c r="GB380" s="18"/>
      <c r="GC380" s="18"/>
      <c r="GD380" s="18"/>
      <c r="GE380" s="18"/>
      <c r="GF380" s="18"/>
    </row>
    <row r="381" spans="41:188" ht="15.75">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c r="DK381" s="18"/>
      <c r="DL381" s="18"/>
      <c r="DM381" s="18"/>
      <c r="DN381" s="18"/>
      <c r="DO381" s="18"/>
      <c r="DP381" s="18"/>
      <c r="DQ381" s="18"/>
      <c r="DR381" s="18"/>
      <c r="DS381" s="18"/>
      <c r="DT381" s="18"/>
      <c r="DU381" s="18"/>
      <c r="DV381" s="18"/>
      <c r="DW381" s="18"/>
      <c r="DX381" s="18"/>
      <c r="DY381" s="18"/>
      <c r="DZ381" s="18"/>
      <c r="EA381" s="18"/>
      <c r="EB381" s="18"/>
      <c r="EC381" s="18"/>
      <c r="ED381" s="18"/>
      <c r="EE381" s="18"/>
      <c r="EF381" s="18"/>
      <c r="EG381" s="18"/>
      <c r="EH381" s="18"/>
      <c r="EI381" s="18"/>
      <c r="EJ381" s="18"/>
      <c r="EK381" s="18"/>
      <c r="EL381" s="18"/>
      <c r="EM381" s="18"/>
      <c r="EN381" s="18"/>
      <c r="EO381" s="18"/>
      <c r="EP381" s="18"/>
      <c r="EQ381" s="18"/>
      <c r="ER381" s="18"/>
      <c r="ES381" s="18"/>
      <c r="ET381" s="18"/>
      <c r="EU381" s="18"/>
      <c r="EV381" s="18"/>
      <c r="EW381" s="18"/>
      <c r="EX381" s="18"/>
      <c r="EY381" s="18"/>
      <c r="EZ381" s="18"/>
      <c r="FA381" s="18"/>
      <c r="FB381" s="18"/>
      <c r="FC381" s="18"/>
      <c r="FD381" s="18"/>
      <c r="FE381" s="18"/>
      <c r="FF381" s="18"/>
      <c r="FG381" s="18"/>
      <c r="FH381" s="18"/>
      <c r="FI381" s="18"/>
      <c r="FJ381" s="18"/>
      <c r="FK381" s="18"/>
      <c r="FL381" s="18"/>
      <c r="FM381" s="18"/>
      <c r="FN381" s="18"/>
      <c r="FO381" s="18"/>
      <c r="FP381" s="18"/>
      <c r="FQ381" s="18"/>
      <c r="FR381" s="18"/>
      <c r="FS381" s="18"/>
      <c r="FT381" s="18"/>
      <c r="FU381" s="18"/>
      <c r="FV381" s="18"/>
      <c r="FW381" s="18"/>
      <c r="FX381" s="18"/>
      <c r="FY381" s="18"/>
      <c r="FZ381" s="18"/>
      <c r="GA381" s="18"/>
      <c r="GB381" s="18"/>
      <c r="GC381" s="18"/>
      <c r="GD381" s="18"/>
      <c r="GE381" s="18"/>
      <c r="GF381" s="18"/>
    </row>
    <row r="382" spans="41:188" ht="15.75">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c r="DK382" s="18"/>
      <c r="DL382" s="18"/>
      <c r="DM382" s="18"/>
      <c r="DN382" s="18"/>
      <c r="DO382" s="18"/>
      <c r="DP382" s="18"/>
      <c r="DQ382" s="18"/>
      <c r="DR382" s="18"/>
      <c r="DS382" s="18"/>
      <c r="DT382" s="18"/>
      <c r="DU382" s="18"/>
      <c r="DV382" s="18"/>
      <c r="DW382" s="18"/>
      <c r="DX382" s="18"/>
      <c r="DY382" s="18"/>
      <c r="DZ382" s="18"/>
      <c r="EA382" s="18"/>
      <c r="EB382" s="18"/>
      <c r="EC382" s="18"/>
      <c r="ED382" s="18"/>
      <c r="EE382" s="18"/>
      <c r="EF382" s="18"/>
      <c r="EG382" s="18"/>
      <c r="EH382" s="18"/>
      <c r="EI382" s="18"/>
      <c r="EJ382" s="18"/>
      <c r="EK382" s="18"/>
      <c r="EL382" s="18"/>
      <c r="EM382" s="18"/>
      <c r="EN382" s="18"/>
      <c r="EO382" s="18"/>
      <c r="EP382" s="18"/>
      <c r="EQ382" s="18"/>
      <c r="ER382" s="18"/>
      <c r="ES382" s="18"/>
      <c r="ET382" s="18"/>
      <c r="EU382" s="18"/>
      <c r="EV382" s="18"/>
      <c r="EW382" s="18"/>
      <c r="EX382" s="18"/>
      <c r="EY382" s="18"/>
      <c r="EZ382" s="18"/>
      <c r="FA382" s="18"/>
      <c r="FB382" s="18"/>
      <c r="FC382" s="18"/>
      <c r="FD382" s="18"/>
      <c r="FE382" s="18"/>
      <c r="FF382" s="18"/>
      <c r="FG382" s="18"/>
      <c r="FH382" s="18"/>
      <c r="FI382" s="18"/>
      <c r="FJ382" s="18"/>
      <c r="FK382" s="18"/>
      <c r="FL382" s="18"/>
      <c r="FM382" s="18"/>
      <c r="FN382" s="18"/>
      <c r="FO382" s="18"/>
      <c r="FP382" s="18"/>
      <c r="FQ382" s="18"/>
      <c r="FR382" s="18"/>
      <c r="FS382" s="18"/>
      <c r="FT382" s="18"/>
      <c r="FU382" s="18"/>
      <c r="FV382" s="18"/>
      <c r="FW382" s="18"/>
      <c r="FX382" s="18"/>
      <c r="FY382" s="18"/>
      <c r="FZ382" s="18"/>
      <c r="GA382" s="18"/>
      <c r="GB382" s="18"/>
      <c r="GC382" s="18"/>
      <c r="GD382" s="18"/>
      <c r="GE382" s="18"/>
      <c r="GF382" s="18"/>
    </row>
  </sheetData>
  <mergeCells count="7">
    <mergeCell ref="N3:Q3"/>
    <mergeCell ref="I4:J4"/>
    <mergeCell ref="K4:L4"/>
    <mergeCell ref="B1:G1"/>
    <mergeCell ref="C3:D3"/>
    <mergeCell ref="E3:F3"/>
    <mergeCell ref="I3:L3"/>
  </mergeCells>
  <conditionalFormatting sqref="E13">
    <cfRule type="cellIs" priority="1" dxfId="1" operator="greaterThan">
      <formula>$G$13</formula>
    </cfRule>
    <cfRule type="cellIs" priority="2" dxfId="0" operator="lessThan">
      <formula>$G$13</formula>
    </cfRule>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0BDAD-5C49-4563-9191-6F22C71F1543}">
  <dimension ref="A1:BY600"/>
  <sheetViews>
    <sheetView zoomScale="37" zoomScaleNormal="37" workbookViewId="0" topLeftCell="A1">
      <selection activeCell="I27" sqref="I27"/>
    </sheetView>
  </sheetViews>
  <sheetFormatPr defaultColWidth="11.00390625" defaultRowHeight="15.75"/>
  <cols>
    <col min="1" max="1" width="34.125" style="8" customWidth="1"/>
    <col min="2" max="5" width="26.50390625" style="8" customWidth="1"/>
    <col min="6" max="6" width="15.00390625" style="8" customWidth="1"/>
    <col min="7" max="7" width="26.00390625" style="8" customWidth="1"/>
    <col min="8" max="8" width="34.875" style="8" customWidth="1"/>
    <col min="9" max="9" width="26.125" style="8" customWidth="1"/>
    <col min="10" max="10" width="18.375" style="8" customWidth="1"/>
    <col min="11" max="11" width="14.50390625" style="8" customWidth="1"/>
    <col min="12" max="12" width="21.875" style="8" customWidth="1"/>
    <col min="13" max="13" width="31.125" style="8" customWidth="1"/>
    <col min="14" max="16" width="18.375" style="8" customWidth="1"/>
    <col min="17" max="16384" width="11.00390625" style="8" customWidth="1"/>
  </cols>
  <sheetData>
    <row r="1" spans="2:14" s="1" customFormat="1" ht="81.95" customHeight="1">
      <c r="B1" s="267" t="s">
        <v>69</v>
      </c>
      <c r="C1" s="267"/>
      <c r="D1" s="267"/>
      <c r="E1" s="267"/>
      <c r="F1" s="67"/>
      <c r="G1" s="2"/>
      <c r="H1" s="2"/>
      <c r="I1" s="2"/>
      <c r="J1" s="2"/>
      <c r="K1" s="2"/>
      <c r="L1" s="2"/>
      <c r="M1" s="2"/>
      <c r="N1" s="2"/>
    </row>
    <row r="2" spans="2:14" s="3" customFormat="1" ht="42.75" customHeight="1">
      <c r="B2" s="4"/>
      <c r="C2" s="4"/>
      <c r="D2" s="4"/>
      <c r="E2" s="4"/>
      <c r="F2" s="5"/>
      <c r="G2" s="5"/>
      <c r="H2" s="5"/>
      <c r="I2" s="5"/>
      <c r="J2" s="5"/>
      <c r="K2" s="5"/>
      <c r="L2" s="5"/>
      <c r="M2" s="5"/>
      <c r="N2" s="5"/>
    </row>
    <row r="3" spans="1:77" ht="42" customHeight="1">
      <c r="A3" s="6"/>
      <c r="B3" s="264" t="s">
        <v>39</v>
      </c>
      <c r="C3" s="265"/>
      <c r="D3" s="265"/>
      <c r="E3" s="266"/>
      <c r="F3" s="7"/>
      <c r="G3" s="261" t="s">
        <v>43</v>
      </c>
      <c r="H3" s="263"/>
      <c r="I3" s="263"/>
      <c r="J3" s="262"/>
      <c r="K3" s="7"/>
      <c r="L3" s="261" t="s">
        <v>70</v>
      </c>
      <c r="M3" s="262"/>
      <c r="N3" s="8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row>
    <row r="4" spans="1:77" ht="28.5" customHeight="1">
      <c r="A4" s="6"/>
      <c r="B4" s="104" t="s">
        <v>71</v>
      </c>
      <c r="C4" s="105" t="s">
        <v>72</v>
      </c>
      <c r="D4" s="105" t="s">
        <v>73</v>
      </c>
      <c r="E4" s="106" t="s">
        <v>74</v>
      </c>
      <c r="F4" s="9"/>
      <c r="G4" s="101" t="s">
        <v>71</v>
      </c>
      <c r="H4" s="102" t="s">
        <v>75</v>
      </c>
      <c r="I4" s="102" t="s">
        <v>76</v>
      </c>
      <c r="J4" s="103" t="s">
        <v>77</v>
      </c>
      <c r="K4" s="6"/>
      <c r="L4" s="101" t="s">
        <v>78</v>
      </c>
      <c r="M4" s="103" t="s">
        <v>79</v>
      </c>
      <c r="N4" s="75"/>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row>
    <row r="5" spans="1:77" ht="23.25" customHeight="1">
      <c r="A5" s="6"/>
      <c r="B5" s="68" t="s">
        <v>80</v>
      </c>
      <c r="C5" s="76">
        <v>200</v>
      </c>
      <c r="D5" s="77">
        <v>133</v>
      </c>
      <c r="E5" s="78">
        <v>207</v>
      </c>
      <c r="F5" s="6"/>
      <c r="G5" s="72" t="s">
        <v>80</v>
      </c>
      <c r="H5" s="91">
        <v>350</v>
      </c>
      <c r="I5" s="92">
        <v>59</v>
      </c>
      <c r="J5" s="93"/>
      <c r="K5" s="6"/>
      <c r="L5" s="72" t="s">
        <v>80</v>
      </c>
      <c r="M5" s="88">
        <v>200</v>
      </c>
      <c r="N5" s="85"/>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row>
    <row r="6" spans="1:77" ht="23.25" customHeight="1">
      <c r="A6" s="6"/>
      <c r="B6" s="69" t="s">
        <v>81</v>
      </c>
      <c r="C6" s="79">
        <f>C5+D5</f>
        <v>333</v>
      </c>
      <c r="D6" s="80">
        <v>43</v>
      </c>
      <c r="E6" s="81">
        <v>345</v>
      </c>
      <c r="F6" s="6"/>
      <c r="G6" s="73" t="s">
        <v>81</v>
      </c>
      <c r="H6" s="98">
        <f>H5+I5</f>
        <v>409</v>
      </c>
      <c r="I6" s="94">
        <v>27</v>
      </c>
      <c r="J6" s="95">
        <v>30</v>
      </c>
      <c r="K6" s="6"/>
      <c r="L6" s="73" t="s">
        <v>81</v>
      </c>
      <c r="M6" s="89">
        <v>200</v>
      </c>
      <c r="N6" s="85"/>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row>
    <row r="7" spans="1:77" ht="23.25" customHeight="1">
      <c r="A7" s="6"/>
      <c r="B7" s="69" t="s">
        <v>82</v>
      </c>
      <c r="C7" s="79">
        <f>C6+D6</f>
        <v>376</v>
      </c>
      <c r="D7" s="80">
        <v>81</v>
      </c>
      <c r="E7" s="81">
        <v>352</v>
      </c>
      <c r="F7" s="6"/>
      <c r="G7" s="73" t="s">
        <v>82</v>
      </c>
      <c r="H7" s="98">
        <f>H6+I6-J6</f>
        <v>406</v>
      </c>
      <c r="I7" s="94">
        <v>80</v>
      </c>
      <c r="J7" s="95"/>
      <c r="K7" s="6"/>
      <c r="L7" s="73" t="s">
        <v>82</v>
      </c>
      <c r="M7" s="89">
        <v>312</v>
      </c>
      <c r="N7" s="85"/>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row>
    <row r="8" spans="1:77" ht="23.25" customHeight="1">
      <c r="A8" s="6"/>
      <c r="B8" s="69" t="s">
        <v>83</v>
      </c>
      <c r="C8" s="79">
        <f aca="true" t="shared" si="0" ref="C8:C16">C7+D7</f>
        <v>457</v>
      </c>
      <c r="D8" s="80">
        <v>340</v>
      </c>
      <c r="E8" s="81">
        <v>521</v>
      </c>
      <c r="F8" s="6"/>
      <c r="G8" s="73" t="s">
        <v>83</v>
      </c>
      <c r="H8" s="98">
        <f>H7+I7-J7</f>
        <v>486</v>
      </c>
      <c r="I8" s="94">
        <v>11</v>
      </c>
      <c r="J8" s="95"/>
      <c r="K8" s="6"/>
      <c r="L8" s="73" t="s">
        <v>83</v>
      </c>
      <c r="M8" s="89">
        <v>370</v>
      </c>
      <c r="N8" s="85"/>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row>
    <row r="9" spans="1:77" ht="23.25" customHeight="1">
      <c r="A9" s="6"/>
      <c r="B9" s="69" t="s">
        <v>84</v>
      </c>
      <c r="C9" s="79">
        <f t="shared" si="0"/>
        <v>797</v>
      </c>
      <c r="D9" s="80">
        <v>79</v>
      </c>
      <c r="E9" s="81">
        <v>914</v>
      </c>
      <c r="F9" s="6"/>
      <c r="G9" s="73" t="s">
        <v>84</v>
      </c>
      <c r="H9" s="98">
        <f aca="true" t="shared" si="1" ref="H9:H16">H8+I8-J8</f>
        <v>497</v>
      </c>
      <c r="I9" s="94">
        <v>45</v>
      </c>
      <c r="J9" s="95"/>
      <c r="K9" s="6"/>
      <c r="L9" s="73" t="s">
        <v>84</v>
      </c>
      <c r="M9" s="89">
        <v>260</v>
      </c>
      <c r="N9" s="85"/>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row>
    <row r="10" spans="1:77" ht="23.25" customHeight="1">
      <c r="A10" s="6"/>
      <c r="B10" s="69" t="s">
        <v>85</v>
      </c>
      <c r="C10" s="79">
        <f t="shared" si="0"/>
        <v>876</v>
      </c>
      <c r="D10" s="80">
        <v>82</v>
      </c>
      <c r="E10" s="81">
        <v>875</v>
      </c>
      <c r="F10" s="6"/>
      <c r="G10" s="73" t="s">
        <v>85</v>
      </c>
      <c r="H10" s="98">
        <f t="shared" si="1"/>
        <v>542</v>
      </c>
      <c r="I10" s="94">
        <v>0</v>
      </c>
      <c r="J10" s="95">
        <v>50</v>
      </c>
      <c r="K10" s="6"/>
      <c r="L10" s="73" t="s">
        <v>85</v>
      </c>
      <c r="M10" s="89">
        <v>400</v>
      </c>
      <c r="N10" s="85"/>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row>
    <row r="11" spans="1:77" ht="23.25" customHeight="1">
      <c r="A11" s="6"/>
      <c r="B11" s="69" t="s">
        <v>86</v>
      </c>
      <c r="C11" s="79">
        <f t="shared" si="0"/>
        <v>958</v>
      </c>
      <c r="D11" s="80">
        <v>67</v>
      </c>
      <c r="E11" s="81">
        <v>1050</v>
      </c>
      <c r="F11" s="6"/>
      <c r="G11" s="73" t="s">
        <v>86</v>
      </c>
      <c r="H11" s="98">
        <f t="shared" si="1"/>
        <v>492</v>
      </c>
      <c r="I11" s="94">
        <v>111</v>
      </c>
      <c r="J11" s="95"/>
      <c r="K11" s="6"/>
      <c r="L11" s="73" t="s">
        <v>86</v>
      </c>
      <c r="M11" s="89">
        <v>213</v>
      </c>
      <c r="N11" s="85"/>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row>
    <row r="12" spans="1:77" ht="23.25" customHeight="1">
      <c r="A12" s="6"/>
      <c r="B12" s="69" t="s">
        <v>87</v>
      </c>
      <c r="C12" s="79">
        <f t="shared" si="0"/>
        <v>1025</v>
      </c>
      <c r="D12" s="80">
        <v>133</v>
      </c>
      <c r="E12" s="81">
        <v>892</v>
      </c>
      <c r="F12" s="6"/>
      <c r="G12" s="73" t="s">
        <v>87</v>
      </c>
      <c r="H12" s="98">
        <f t="shared" si="1"/>
        <v>603</v>
      </c>
      <c r="I12" s="94">
        <v>89</v>
      </c>
      <c r="J12" s="95"/>
      <c r="K12" s="6"/>
      <c r="L12" s="73" t="s">
        <v>87</v>
      </c>
      <c r="M12" s="89">
        <v>267</v>
      </c>
      <c r="N12" s="85"/>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ht="23.25" customHeight="1">
      <c r="A13" s="6"/>
      <c r="B13" s="69" t="s">
        <v>88</v>
      </c>
      <c r="C13" s="79">
        <f t="shared" si="0"/>
        <v>1158</v>
      </c>
      <c r="D13" s="80">
        <v>14</v>
      </c>
      <c r="E13" s="81">
        <v>1296</v>
      </c>
      <c r="F13" s="6"/>
      <c r="G13" s="73" t="s">
        <v>88</v>
      </c>
      <c r="H13" s="98">
        <f t="shared" si="1"/>
        <v>692</v>
      </c>
      <c r="I13" s="94">
        <v>21</v>
      </c>
      <c r="J13" s="95"/>
      <c r="K13" s="6"/>
      <c r="L13" s="73" t="s">
        <v>88</v>
      </c>
      <c r="M13" s="89">
        <v>70</v>
      </c>
      <c r="N13" s="85"/>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ht="23.25" customHeight="1">
      <c r="A14" s="6"/>
      <c r="B14" s="69" t="s">
        <v>89</v>
      </c>
      <c r="C14" s="79">
        <f t="shared" si="0"/>
        <v>1172</v>
      </c>
      <c r="D14" s="80">
        <v>91</v>
      </c>
      <c r="E14" s="81">
        <v>1322</v>
      </c>
      <c r="F14" s="6"/>
      <c r="G14" s="73" t="s">
        <v>89</v>
      </c>
      <c r="H14" s="98">
        <f t="shared" si="1"/>
        <v>713</v>
      </c>
      <c r="I14" s="94">
        <v>15</v>
      </c>
      <c r="J14" s="95">
        <v>100</v>
      </c>
      <c r="K14" s="6"/>
      <c r="L14" s="73" t="s">
        <v>89</v>
      </c>
      <c r="M14" s="89">
        <v>143</v>
      </c>
      <c r="N14" s="85"/>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ht="23.25" customHeight="1">
      <c r="A15" s="6"/>
      <c r="B15" s="69" t="s">
        <v>90</v>
      </c>
      <c r="C15" s="79">
        <f>C14+D14</f>
        <v>1263</v>
      </c>
      <c r="D15" s="80">
        <v>66</v>
      </c>
      <c r="E15" s="81">
        <v>1262</v>
      </c>
      <c r="F15" s="6"/>
      <c r="G15" s="73" t="s">
        <v>90</v>
      </c>
      <c r="H15" s="98">
        <f t="shared" si="1"/>
        <v>628</v>
      </c>
      <c r="I15" s="94">
        <v>44</v>
      </c>
      <c r="J15" s="95"/>
      <c r="K15" s="6"/>
      <c r="L15" s="73" t="s">
        <v>90</v>
      </c>
      <c r="M15" s="89">
        <v>215</v>
      </c>
      <c r="N15" s="85"/>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row>
    <row r="16" spans="1:77" ht="23.25" customHeight="1">
      <c r="A16" s="6"/>
      <c r="B16" s="70" t="s">
        <v>91</v>
      </c>
      <c r="C16" s="79">
        <f t="shared" si="0"/>
        <v>1329</v>
      </c>
      <c r="D16" s="82">
        <v>45</v>
      </c>
      <c r="E16" s="83">
        <v>1420</v>
      </c>
      <c r="F16" s="6"/>
      <c r="G16" s="74" t="s">
        <v>91</v>
      </c>
      <c r="H16" s="99">
        <f t="shared" si="1"/>
        <v>672</v>
      </c>
      <c r="I16" s="96">
        <v>90</v>
      </c>
      <c r="J16" s="97"/>
      <c r="K16" s="6"/>
      <c r="L16" s="74" t="s">
        <v>91</v>
      </c>
      <c r="M16" s="90">
        <v>179</v>
      </c>
      <c r="N16" s="85"/>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row>
    <row r="17" spans="1:77" ht="23.25" customHeight="1">
      <c r="A17" s="6"/>
      <c r="B17" s="71" t="s">
        <v>53</v>
      </c>
      <c r="C17" s="148">
        <f>C16+D16</f>
        <v>1374</v>
      </c>
      <c r="D17" s="149">
        <f>SUM(D5:D16)</f>
        <v>1174</v>
      </c>
      <c r="E17" s="242">
        <v>1470.82</v>
      </c>
      <c r="F17" s="6"/>
      <c r="G17" s="71" t="s">
        <v>92</v>
      </c>
      <c r="H17" s="151">
        <f>SUM(I5:I16)-J17</f>
        <v>772</v>
      </c>
      <c r="I17" s="152">
        <f>SUM(I5:I16)</f>
        <v>592</v>
      </c>
      <c r="J17" s="100">
        <f>SUM(J5:J16)*(-1)</f>
        <v>-180</v>
      </c>
      <c r="K17" s="6"/>
      <c r="L17" s="71" t="s">
        <v>53</v>
      </c>
      <c r="M17" s="84">
        <f>SUM(M5:M16)</f>
        <v>2829</v>
      </c>
      <c r="N17" s="87"/>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row>
    <row r="18" spans="1:77" ht="21">
      <c r="A18" s="6"/>
      <c r="B18" s="147" t="s">
        <v>93</v>
      </c>
      <c r="C18" s="150">
        <f>(E17-C17)/C17</f>
        <v>0.0704657933042212</v>
      </c>
      <c r="D18" s="6"/>
      <c r="E18" s="6"/>
      <c r="F18" s="6"/>
      <c r="G18" s="147" t="s">
        <v>93</v>
      </c>
      <c r="H18" s="153">
        <f>(H17-I17)/I17</f>
        <v>0.30405405405405406</v>
      </c>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row>
    <row r="19" spans="1:77" ht="18.75">
      <c r="A19" s="6"/>
      <c r="B19" s="9" t="s">
        <v>94</v>
      </c>
      <c r="C19" s="6"/>
      <c r="D19" s="6"/>
      <c r="E19" s="6"/>
      <c r="F19" s="243"/>
      <c r="G19" s="9" t="s">
        <v>95</v>
      </c>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row>
    <row r="20" spans="1:77" ht="18.75">
      <c r="A20" s="6"/>
      <c r="B20" s="9" t="s">
        <v>96</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row>
    <row r="21" spans="1:77" ht="11.2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row>
    <row r="22" spans="1:77" ht="36" customHeight="1">
      <c r="A22" s="6"/>
      <c r="B22" s="6"/>
      <c r="C22" s="6"/>
      <c r="D22" s="6"/>
      <c r="E22" s="6"/>
      <c r="F22" s="6"/>
      <c r="G22" s="261" t="s">
        <v>97</v>
      </c>
      <c r="H22" s="263"/>
      <c r="I22" s="262"/>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row>
    <row r="23" spans="1:77" ht="20.25">
      <c r="A23" s="6"/>
      <c r="B23" s="6"/>
      <c r="C23" s="6"/>
      <c r="D23" s="6"/>
      <c r="E23" s="6"/>
      <c r="F23" s="6"/>
      <c r="G23" s="72" t="s">
        <v>43</v>
      </c>
      <c r="H23" s="88">
        <f>H17</f>
        <v>772</v>
      </c>
      <c r="I23" s="107">
        <f>H23/H26</f>
        <v>0.27288794627076707</v>
      </c>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row>
    <row r="24" spans="1:77" ht="20.25">
      <c r="A24" s="6"/>
      <c r="B24" s="6"/>
      <c r="C24" s="6"/>
      <c r="D24" s="6"/>
      <c r="E24" s="6"/>
      <c r="F24" s="6"/>
      <c r="G24" s="73" t="s">
        <v>98</v>
      </c>
      <c r="H24" s="89">
        <f>C17</f>
        <v>1374</v>
      </c>
      <c r="I24" s="108">
        <f>H24/H26</f>
        <v>0.48568398727465534</v>
      </c>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row>
    <row r="25" spans="1:77" ht="20.25">
      <c r="A25" s="6"/>
      <c r="B25" s="6"/>
      <c r="C25" s="6"/>
      <c r="D25" s="6"/>
      <c r="E25" s="6"/>
      <c r="F25" s="6"/>
      <c r="G25" s="73" t="s">
        <v>99</v>
      </c>
      <c r="H25" s="89">
        <f>M17-H23-H24</f>
        <v>683</v>
      </c>
      <c r="I25" s="109">
        <f>H25/H26</f>
        <v>0.2414280664545776</v>
      </c>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row>
    <row r="26" spans="1:77" ht="20.25">
      <c r="A26" s="6"/>
      <c r="B26" s="6"/>
      <c r="C26" s="6"/>
      <c r="D26" s="6"/>
      <c r="E26" s="6"/>
      <c r="F26" s="6"/>
      <c r="G26" s="71" t="s">
        <v>70</v>
      </c>
      <c r="H26" s="84">
        <f>M17</f>
        <v>2829</v>
      </c>
      <c r="I26" s="110"/>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row>
    <row r="27" spans="1:77" ht="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row>
    <row r="28" spans="1:77" ht="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row>
    <row r="29" spans="1:77" ht="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row>
    <row r="30" spans="1:77" ht="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row>
    <row r="31" spans="1:77" ht="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row>
    <row r="32" spans="1:77" ht="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row>
    <row r="33" spans="1:77" ht="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1:77" ht="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1:77" ht="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1:77" ht="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row>
    <row r="37" spans="1:77" ht="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row>
    <row r="38" spans="1:77" ht="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row>
    <row r="39" spans="1:77" ht="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row>
    <row r="40" spans="1:77" ht="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row>
    <row r="41" spans="1:77" ht="15">
      <c r="A41" s="6"/>
      <c r="B41" s="6"/>
      <c r="C41" s="6"/>
      <c r="D41" s="6"/>
      <c r="E41" s="6"/>
      <c r="F41" s="6"/>
      <c r="G41" s="6"/>
      <c r="H41" s="6"/>
      <c r="I41" s="6"/>
      <c r="J41" s="6"/>
      <c r="K41" s="6"/>
      <c r="L41" s="6"/>
      <c r="M41" s="6"/>
      <c r="N41" s="6"/>
      <c r="O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row>
    <row r="42" spans="1:77" ht="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row>
    <row r="43" spans="1:77" ht="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row>
    <row r="44" spans="1:77" ht="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row>
    <row r="45" spans="1:77" ht="15.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row>
    <row r="46" spans="1:77" ht="15.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row>
    <row r="47" spans="1:77" ht="15.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row>
    <row r="48" spans="1:77" ht="15.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row>
    <row r="49" spans="1:77" ht="31.5">
      <c r="A49" s="6"/>
      <c r="B49" s="123" t="s">
        <v>100</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row>
    <row r="50" spans="1:77" ht="31.5">
      <c r="A50" s="6"/>
      <c r="B50" s="123" t="s">
        <v>101</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row>
    <row r="51" spans="1:77" ht="15.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row>
    <row r="52" spans="1:77" ht="15.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row>
    <row r="53" spans="1:77" ht="15.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row>
    <row r="54" spans="1:77" ht="15.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row>
    <row r="55" spans="1:77" ht="15.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row>
    <row r="56" spans="1:77" ht="15.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row>
    <row r="57" spans="1:77" ht="15.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row>
    <row r="58" spans="1:77" ht="15.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row>
    <row r="59" spans="1:77" ht="15.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row>
    <row r="60" spans="1:77" ht="15.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row>
    <row r="61" s="6" customFormat="1" ht="15.75"/>
    <row r="62" s="6" customFormat="1" ht="15.75"/>
    <row r="63" s="6" customFormat="1" ht="15.75"/>
    <row r="64" s="6" customFormat="1" ht="15.75"/>
    <row r="65" s="6" customFormat="1" ht="15.75"/>
    <row r="66" s="6" customFormat="1" ht="15.75"/>
    <row r="67" s="6" customFormat="1" ht="15.75"/>
    <row r="68" s="6" customFormat="1" ht="15.75"/>
    <row r="69" s="6" customFormat="1" ht="15.75"/>
    <row r="70" s="6" customFormat="1" ht="15.75"/>
    <row r="71" s="6" customFormat="1" ht="15.75"/>
    <row r="72" s="6" customFormat="1" ht="15.75"/>
    <row r="73" s="6" customFormat="1" ht="15.75"/>
    <row r="74" s="6" customFormat="1" ht="15.75"/>
    <row r="75" s="6" customFormat="1" ht="15.75"/>
    <row r="76" s="6" customFormat="1" ht="15.75"/>
    <row r="77" s="6" customFormat="1" ht="15.75"/>
    <row r="78" s="6" customFormat="1" ht="15.75"/>
    <row r="79" s="6" customFormat="1" ht="15.75"/>
    <row r="80" s="6" customFormat="1" ht="15.75"/>
    <row r="81" s="6" customFormat="1" ht="15.75"/>
    <row r="82" s="6" customFormat="1" ht="15.75"/>
    <row r="83" s="6" customFormat="1" ht="15.75"/>
    <row r="84" s="6" customFormat="1" ht="15.75"/>
    <row r="85" s="6" customFormat="1" ht="15.75"/>
    <row r="86" s="6" customFormat="1" ht="15.75"/>
    <row r="87" s="6" customFormat="1" ht="15.75"/>
    <row r="88" s="6" customFormat="1" ht="15.75"/>
    <row r="89" s="6" customFormat="1" ht="15.75"/>
    <row r="90" s="6" customFormat="1" ht="15.75"/>
    <row r="91" s="6" customFormat="1" ht="15.75"/>
    <row r="92" s="6" customFormat="1" ht="15.75"/>
    <row r="93" s="6" customFormat="1" ht="15.75"/>
    <row r="94" s="6" customFormat="1" ht="15.75"/>
    <row r="95" s="6" customFormat="1" ht="15.75"/>
    <row r="96" s="6" customFormat="1" ht="15.75"/>
    <row r="97" s="6" customFormat="1" ht="15.75"/>
    <row r="98" s="6" customFormat="1" ht="15.75"/>
    <row r="99" s="6" customFormat="1" ht="15.75"/>
    <row r="100" s="6" customFormat="1" ht="15.75"/>
    <row r="101" s="6" customFormat="1" ht="15.75"/>
    <row r="102" s="6" customFormat="1" ht="15.75"/>
    <row r="103" s="6" customFormat="1" ht="15.75"/>
    <row r="104" s="6" customFormat="1" ht="15.75"/>
    <row r="105" s="6" customFormat="1" ht="15.75"/>
    <row r="106" s="6" customFormat="1" ht="15.75"/>
    <row r="107" s="6" customFormat="1" ht="15.75"/>
    <row r="108" s="6" customFormat="1" ht="15.75"/>
    <row r="109" s="6" customFormat="1" ht="15.75"/>
    <row r="110" s="6" customFormat="1" ht="15.75"/>
    <row r="111" s="6" customFormat="1" ht="15.75"/>
    <row r="112" s="6" customFormat="1" ht="15.75"/>
    <row r="113" s="6" customFormat="1" ht="15.75"/>
    <row r="114" s="6" customFormat="1" ht="15.75"/>
    <row r="115" s="6" customFormat="1" ht="15.75"/>
    <row r="116" s="6" customFormat="1" ht="15.75"/>
    <row r="117" s="6" customFormat="1" ht="15.75"/>
    <row r="118" s="6" customFormat="1" ht="15.75"/>
    <row r="119" s="6" customFormat="1" ht="15.75"/>
    <row r="120" s="6" customFormat="1" ht="15.75"/>
    <row r="121" s="6" customFormat="1" ht="15.75"/>
    <row r="122" s="6" customFormat="1" ht="15.75"/>
    <row r="123" s="6" customFormat="1" ht="15.75"/>
    <row r="124" s="6" customFormat="1" ht="15.75"/>
    <row r="125" s="6" customFormat="1" ht="15.75"/>
    <row r="126" s="6" customFormat="1" ht="15.75"/>
    <row r="127" s="6" customFormat="1" ht="15.75"/>
    <row r="128" s="6" customFormat="1" ht="15.75"/>
    <row r="129" s="6" customFormat="1" ht="15.75"/>
    <row r="130" s="6" customFormat="1" ht="15.75"/>
    <row r="131" s="6" customFormat="1" ht="15.75"/>
    <row r="132" s="6" customFormat="1" ht="15.75"/>
    <row r="133" s="6" customFormat="1" ht="15.75"/>
    <row r="134" s="6" customFormat="1" ht="15.75"/>
    <row r="135" s="6" customFormat="1" ht="15.75"/>
    <row r="136" s="6" customFormat="1" ht="15.75"/>
    <row r="137" s="6" customFormat="1" ht="15.75"/>
    <row r="138" s="6" customFormat="1" ht="15.75"/>
    <row r="139" s="6" customFormat="1" ht="15.75"/>
    <row r="140" s="6" customFormat="1" ht="15.75"/>
    <row r="141" s="6" customFormat="1" ht="15.75"/>
    <row r="142" s="6" customFormat="1" ht="15.75"/>
    <row r="143" s="6" customFormat="1" ht="15.75"/>
    <row r="144" s="6" customFormat="1" ht="15.75"/>
    <row r="145" s="6" customFormat="1" ht="15.75"/>
    <row r="146" s="6" customFormat="1" ht="15.75"/>
    <row r="147" s="6" customFormat="1" ht="15.75"/>
    <row r="148" s="6" customFormat="1" ht="15.75"/>
    <row r="149" s="6" customFormat="1" ht="15.75"/>
    <row r="150" s="6" customFormat="1" ht="15.75"/>
    <row r="151" s="6" customFormat="1" ht="15.75"/>
    <row r="152" s="6" customFormat="1" ht="15.75"/>
    <row r="153" spans="37:77" ht="15.75">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row>
    <row r="154" spans="37:77" ht="15.75">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row>
    <row r="155" spans="37:77" ht="15.75">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row>
    <row r="156" spans="37:77" ht="15.75">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row>
    <row r="157" spans="37:77" ht="15.75">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row>
    <row r="158" spans="37:77" ht="15.75">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row>
    <row r="159" spans="37:77" ht="15.75">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row>
    <row r="160" spans="37:77" ht="15.75">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row>
    <row r="161" spans="37:77" ht="15.75">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row>
    <row r="162" spans="37:77" ht="15.75">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row>
    <row r="163" spans="37:77" ht="15.75">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row>
    <row r="164" spans="37:77" ht="15.75">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row>
    <row r="165" spans="37:77" ht="15.75">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row>
    <row r="166" spans="37:77" ht="15.75">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row>
    <row r="167" spans="37:77" ht="15.75">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row>
    <row r="168" spans="37:77" ht="15.75">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row>
    <row r="169" spans="37:77" ht="15.75">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row>
    <row r="170" spans="37:77" ht="15.75">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row>
    <row r="171" spans="37:77" ht="15.75">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row>
    <row r="172" spans="37:77" ht="15.75">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row>
    <row r="173" spans="37:77" ht="15.75">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row>
    <row r="174" spans="37:77" ht="15.75">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row>
    <row r="175" spans="37:77" ht="15.75">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row>
    <row r="176" spans="37:77" ht="15.75">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row>
    <row r="177" spans="37:77" ht="15.75">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row>
    <row r="178" spans="37:77" ht="15.75">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row>
    <row r="179" spans="37:77" ht="15.75">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row>
    <row r="180" spans="37:77" ht="15.75">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row>
    <row r="181" spans="37:77" ht="15.75">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row>
    <row r="182" spans="37:77" ht="15.75">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row>
    <row r="183" spans="37:77" ht="15.75">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row>
    <row r="184" spans="37:77" ht="15.75">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row>
    <row r="185" spans="37:77" ht="15.75">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row>
    <row r="186" spans="37:77" ht="15.75">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row>
    <row r="187" spans="37:77" ht="15.75">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row>
    <row r="188" spans="37:77" ht="15.75">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row>
    <row r="189" spans="37:77" ht="15.75">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row>
    <row r="190" spans="37:77" ht="15.75">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row>
    <row r="191" spans="37:77" ht="15.75">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row>
    <row r="192" spans="37:77" ht="15.75">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row>
    <row r="193" spans="37:77" ht="15.75">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row>
    <row r="194" spans="37:77" ht="15.75">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row>
    <row r="195" spans="37:77" ht="15.75">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row>
    <row r="196" spans="37:77" ht="15.75">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row>
    <row r="197" spans="37:77" ht="15.75">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row>
    <row r="198" spans="37:77" ht="15.75">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row>
    <row r="199" spans="37:77" ht="15.75">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row>
    <row r="200" spans="37:77" ht="15.75">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row>
    <row r="201" spans="37:77" ht="15.75">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row>
    <row r="202" spans="37:77" ht="15.75">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row>
    <row r="203" spans="37:77" ht="15.75">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row>
    <row r="204" spans="37:77" ht="15.75">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row>
    <row r="205" spans="37:77" ht="15.75">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row>
    <row r="206" spans="37:77" ht="15.75">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row>
    <row r="207" spans="37:77" ht="15.75">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row>
    <row r="208" spans="37:77" ht="15.75">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row>
    <row r="209" spans="37:77" ht="15.75">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row>
    <row r="210" spans="37:77" ht="15.75">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row>
    <row r="211" spans="37:77" ht="15.75">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row>
    <row r="212" spans="37:77" ht="15.75">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row>
    <row r="213" spans="37:77" ht="15.75">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row>
    <row r="214" spans="37:77" ht="15.75">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row>
    <row r="215" spans="37:77" ht="15.75">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row>
    <row r="216" spans="37:77" ht="15.75">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row>
    <row r="217" spans="37:77" ht="15.75">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row>
    <row r="218" spans="37:77" ht="15.75">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row>
    <row r="219" spans="37:77" ht="15.75">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row>
    <row r="220" spans="37:77" ht="15.75">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row>
    <row r="221" spans="37:77" ht="15.75">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row>
    <row r="222" spans="37:77" ht="15.75">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row>
    <row r="223" spans="37:77" ht="15.75">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row>
    <row r="224" spans="37:77" ht="15.75">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row>
    <row r="225" spans="37:77" ht="15.75">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row>
    <row r="226" spans="37:77" ht="15.75">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row>
    <row r="227" spans="37:77" ht="15.75">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row>
    <row r="228" spans="37:77" ht="15.75">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row>
    <row r="229" spans="37:77" ht="15.75">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row>
    <row r="230" spans="37:77" ht="15.75">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row>
    <row r="231" spans="37:77" ht="15.75">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row>
    <row r="232" spans="37:77" ht="15.75">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row>
    <row r="233" spans="37:77" ht="15.75">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row>
    <row r="234" spans="37:77" ht="15.75">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row>
    <row r="235" spans="37:77" ht="15.75">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row>
    <row r="236" spans="37:77" ht="15.75">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row>
    <row r="237" spans="37:77" ht="15.75">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row>
    <row r="238" spans="37:77" ht="15.75">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row>
    <row r="239" spans="37:77" ht="15.75">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row>
    <row r="240" spans="37:77" ht="15.75">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row>
    <row r="241" spans="37:77" ht="15.75">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row>
    <row r="242" spans="37:77" ht="15.75">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row>
    <row r="243" spans="37:77" ht="15.75">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row>
    <row r="244" spans="37:77" ht="15.75">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row>
    <row r="245" spans="37:77" ht="15.75">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row>
    <row r="246" spans="37:77" ht="15.75">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row>
    <row r="247" spans="37:77" ht="15.75">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row>
    <row r="248" spans="37:77" ht="15.75">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row>
    <row r="249" spans="37:77" ht="15.75">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row>
    <row r="250" spans="37:77" ht="15.75">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row>
    <row r="251" spans="37:77" ht="15.75">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row>
    <row r="252" spans="37:77" ht="15.75">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row>
    <row r="253" spans="37:77" ht="15.75">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row>
    <row r="254" spans="37:77" ht="15.75">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row>
    <row r="255" spans="37:77" ht="15.75">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row>
    <row r="256" spans="37:77" ht="15.75">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row>
    <row r="257" spans="37:77" ht="15.75">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row>
    <row r="258" spans="37:77" ht="15.75">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row>
    <row r="259" spans="37:77" ht="15.75">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row>
    <row r="260" spans="37:77" ht="15.75">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row>
    <row r="261" spans="37:77" ht="15.75">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row>
    <row r="262" spans="37:77" ht="15.75">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row>
    <row r="263" spans="37:77" ht="15.75">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row>
    <row r="264" spans="37:77" ht="15.75">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row>
    <row r="265" spans="37:77" ht="15.75">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row>
    <row r="266" spans="37:77" ht="15.75">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row>
    <row r="267" spans="37:77" ht="15.75">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row>
    <row r="268" spans="37:77" ht="15.75">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row>
    <row r="269" spans="37:77" ht="15.75">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row>
    <row r="270" spans="37:77" ht="15.75">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row>
    <row r="271" spans="37:77" ht="15.75">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row>
    <row r="272" spans="37:77" ht="15.75">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row>
    <row r="273" spans="37:77" ht="15.75">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row>
    <row r="274" spans="37:77" ht="15.75">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row>
    <row r="275" spans="37:77" ht="15.75">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row>
    <row r="276" spans="37:77" ht="15.75">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row>
    <row r="277" spans="37:77" ht="15.75">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row>
    <row r="278" spans="37:77" ht="15.75">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row>
    <row r="279" spans="37:77" ht="15.75">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row>
    <row r="280" spans="37:77" ht="15.75">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row>
    <row r="281" spans="37:77" ht="15.75">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row>
    <row r="282" spans="37:77" ht="15.75">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row>
    <row r="283" spans="37:77" ht="15.75">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row>
    <row r="284" spans="37:77" ht="15.75">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row>
    <row r="285" spans="37:77" ht="15.75">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row>
    <row r="286" spans="37:77" ht="15.75">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row>
    <row r="287" spans="37:77" ht="15.75">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row>
    <row r="288" spans="37:77" ht="15.75">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row>
    <row r="289" spans="37:77" ht="15.75">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row>
    <row r="290" spans="37:77" ht="15.75">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row>
    <row r="291" spans="37:77" ht="15.75">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row>
    <row r="292" spans="37:77" ht="15.75">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row>
    <row r="293" spans="37:77" ht="15.75">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row>
    <row r="294" spans="37:77" ht="15.75">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row>
    <row r="295" spans="37:77" ht="15.75">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row>
    <row r="296" spans="37:77" ht="15.75">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row>
    <row r="297" spans="37:77" ht="15.75">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row>
    <row r="298" spans="37:77" ht="15.75">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row>
    <row r="299" spans="37:77" ht="15.75">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row>
    <row r="300" spans="37:77" ht="15.75">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row>
    <row r="301" spans="37:77" ht="15.75">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row>
    <row r="302" spans="37:77" ht="15.75">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row>
    <row r="303" spans="37:77" ht="15.75">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row>
    <row r="304" spans="37:77" ht="15.75">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row>
    <row r="305" spans="37:77" ht="15.75">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row>
    <row r="306" spans="37:77" ht="15.75">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row>
    <row r="307" spans="37:77" ht="15.75">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row>
    <row r="308" spans="37:77" ht="15.75">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row>
    <row r="309" spans="37:77" ht="15.75">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row>
    <row r="310" spans="37:77" ht="15.75">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row>
    <row r="311" spans="37:77" ht="15.75">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row>
    <row r="312" spans="37:77" ht="15.75">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row>
    <row r="313" spans="37:77" ht="15.75">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row>
    <row r="314" spans="37:77" ht="15.75">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row>
    <row r="315" spans="37:77" ht="15.75">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row>
    <row r="316" spans="37:77" ht="15.75">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row>
    <row r="317" spans="37:77" ht="15.75">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row>
    <row r="318" spans="37:77" ht="15.75">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row>
    <row r="319" spans="37:77" ht="15.75">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row>
    <row r="320" spans="37:77" ht="15.75">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row>
    <row r="321" spans="37:77" ht="15.75">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row>
    <row r="322" spans="37:77" ht="15.75">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row>
    <row r="323" spans="37:77" ht="15.75">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row>
    <row r="324" spans="37:77" ht="15.75">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row>
    <row r="325" spans="37:77" ht="15.75">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row>
    <row r="326" spans="37:77" ht="15.75">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row>
    <row r="327" spans="37:77" ht="15.75">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row>
    <row r="328" spans="37:77" ht="15.75">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row>
    <row r="329" spans="37:77" ht="15.75">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row>
    <row r="330" spans="37:77" ht="15.75">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row>
    <row r="331" spans="37:77" ht="15.75">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row>
    <row r="332" spans="37:77" ht="15.75">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row>
    <row r="333" spans="37:77" ht="15.75">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row>
    <row r="334" spans="37:77" ht="15.75">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row>
    <row r="335" spans="37:77" ht="15.75">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row>
    <row r="336" spans="37:77" ht="15.75">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row>
    <row r="337" spans="37:77" ht="15.75">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row>
    <row r="338" spans="37:77" ht="15.75">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row>
    <row r="339" spans="37:77" ht="15.75">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row>
    <row r="340" spans="37:77" ht="15.75">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row>
    <row r="341" spans="37:77" ht="15.75">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row>
    <row r="342" spans="37:77" ht="15.75">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row>
    <row r="343" spans="37:77" ht="15.75">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row>
    <row r="344" spans="37:77" ht="15.75">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row>
    <row r="345" spans="37:77" ht="15.75">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row>
    <row r="346" spans="37:77" ht="15.75">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row>
    <row r="347" spans="37:77" ht="15.75">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row>
    <row r="348" spans="37:77" ht="15.75">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row>
    <row r="349" spans="37:77" ht="15.75">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row>
    <row r="350" spans="37:77" ht="15.75">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row>
    <row r="351" spans="37:77" ht="15.75">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row>
    <row r="352" spans="37:77" ht="15.75">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row>
    <row r="353" spans="37:77" ht="15.75">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row>
    <row r="354" spans="37:77" ht="15.75">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row>
    <row r="355" spans="37:77" ht="15.75">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row>
    <row r="356" spans="37:77" ht="15.75">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row>
    <row r="357" spans="37:77" ht="15.75">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row>
    <row r="358" spans="37:77" ht="15.75">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row>
    <row r="359" spans="37:77" ht="15.75">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row>
    <row r="360" spans="37:77" ht="15.75">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row>
    <row r="361" spans="37:77" ht="15.75">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row>
    <row r="362" spans="37:77" ht="15.75">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row>
    <row r="363" spans="37:77" ht="15.75">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row>
    <row r="364" spans="37:77" ht="15.75">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row>
    <row r="365" spans="37:77" ht="15.75">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row>
    <row r="366" spans="37:77" ht="15.75">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row>
    <row r="367" spans="37:77" ht="15.75">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row>
    <row r="368" spans="37:77" ht="15.75">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row>
    <row r="369" spans="37:77" ht="15.75">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row>
    <row r="370" spans="37:77" ht="15.75">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row>
    <row r="371" spans="37:77" ht="15.75">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row>
    <row r="372" spans="37:77" ht="15.75">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row>
    <row r="373" spans="37:77" ht="15.75">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row>
    <row r="374" spans="37:77" ht="15.75">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row>
    <row r="375" spans="37:77" ht="15.75">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row>
    <row r="376" spans="37:77" ht="15.75">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row>
    <row r="377" spans="37:77" ht="15.75">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row>
    <row r="378" spans="37:77" ht="15.75">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row>
    <row r="379" spans="37:77" ht="15.75">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row>
    <row r="380" spans="37:77" ht="15.75">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row>
    <row r="381" spans="37:77" ht="15.75">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row>
    <row r="382" spans="37:77" ht="15.75">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row>
    <row r="383" spans="37:77" ht="15.75">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row>
    <row r="384" spans="37:77" ht="15.75">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row>
    <row r="385" spans="37:77" ht="15.75">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row>
    <row r="386" spans="37:77" ht="15.75">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row>
    <row r="387" spans="37:77" ht="15.75">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row>
    <row r="388" spans="37:77" ht="15.75">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row>
    <row r="389" spans="37:77" ht="15.75">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row>
    <row r="390" spans="37:77" ht="15.75">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row>
    <row r="391" spans="37:77" ht="15.75">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row>
    <row r="392" spans="37:77" ht="15.75">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row>
    <row r="393" spans="37:77" ht="15.75">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row>
    <row r="394" spans="37:77" ht="15.75">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row>
    <row r="395" spans="37:77" ht="15.75">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row>
    <row r="396" spans="37:77" ht="15.75">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row>
    <row r="397" spans="37:77" ht="15.75">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row>
    <row r="398" spans="37:77" ht="15.75">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row>
    <row r="399" spans="37:77" ht="15.75">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row>
    <row r="400" spans="37:77" ht="15.75">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row>
    <row r="401" spans="37:77" ht="15.75">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row>
    <row r="402" spans="37:77" ht="15.75">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row>
    <row r="403" spans="37:77" ht="15.75">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row>
    <row r="404" spans="37:77" ht="15.75">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row>
    <row r="405" spans="37:77" ht="15.75">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row>
    <row r="406" spans="37:77" ht="15.75">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row>
    <row r="407" spans="37:77" ht="15.75">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row>
    <row r="408" spans="37:77" ht="15.75">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row>
    <row r="409" spans="37:77" ht="15.75">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row>
    <row r="410" spans="37:77" ht="15.75">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row>
    <row r="411" spans="37:77" ht="15.75">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row>
    <row r="412" spans="37:77" ht="15.75">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row>
    <row r="413" spans="37:77" ht="15.75">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row>
    <row r="414" spans="37:77" ht="15.75">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row>
    <row r="415" spans="37:77" ht="15.75">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row>
    <row r="416" spans="37:77" ht="15.75">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row>
    <row r="417" spans="37:77" ht="15.75">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row>
    <row r="418" spans="37:77" ht="15.75">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row>
    <row r="419" spans="37:77" ht="15.75">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row>
    <row r="420" spans="37:77" ht="15.75">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row>
    <row r="421" spans="37:77" ht="15.75">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row>
    <row r="422" spans="37:77" ht="15.75">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row>
    <row r="423" spans="37:77" ht="15.75">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row>
    <row r="424" spans="37:77" ht="15.75">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row>
    <row r="425" spans="37:77" ht="15.75">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row>
    <row r="426" spans="37:77" ht="15.75">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row>
    <row r="427" spans="37:77" ht="15.75">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row>
    <row r="428" spans="37:77" ht="15.75">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row>
    <row r="429" spans="37:77" ht="15.75">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row>
    <row r="430" spans="37:77" ht="15.75">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row>
    <row r="431" spans="37:77" ht="15.75">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row>
    <row r="432" spans="37:77" ht="15.75">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row>
    <row r="433" spans="37:77" ht="15.75">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row>
    <row r="434" spans="37:77" ht="15.75">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row>
    <row r="435" spans="37:77" ht="15.75">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row>
    <row r="436" spans="37:77" ht="15.75">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row>
    <row r="437" spans="37:77" ht="15.75">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row>
    <row r="438" spans="37:77" ht="15.75">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row>
    <row r="439" spans="37:77" ht="15.75">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row>
    <row r="440" spans="37:77" ht="15.75">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row>
    <row r="441" spans="37:77" ht="15.75">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row>
    <row r="442" spans="37:77" ht="15.75">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row>
    <row r="443" spans="37:77" ht="15.75">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row>
    <row r="444" spans="37:77" ht="15.75">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row>
    <row r="445" spans="37:77" ht="15.75">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row>
    <row r="446" spans="37:77" ht="15.75">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row>
    <row r="447" spans="37:77" ht="15.75">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row>
    <row r="448" spans="37:77" ht="15.75">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row>
    <row r="449" spans="37:77" ht="15.75">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row>
    <row r="450" spans="37:77" ht="15.75">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row>
    <row r="451" spans="37:77" ht="15.75">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row>
    <row r="452" spans="37:77" ht="15.75">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row>
    <row r="453" spans="37:77" ht="15.75">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row>
    <row r="454" spans="37:77" ht="15.75">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row>
    <row r="455" spans="37:77" ht="15.75">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row>
    <row r="456" spans="37:77" ht="15.75">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row>
    <row r="457" spans="37:77" ht="15.75">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row>
    <row r="458" spans="37:77" ht="15.75">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row>
    <row r="459" spans="37:77" ht="15.75">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row>
    <row r="460" spans="37:77" ht="15.75">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row>
    <row r="461" spans="37:77" ht="15.75">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row>
    <row r="462" spans="37:77" ht="15.75">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row>
    <row r="463" spans="37:77" ht="15.75">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row>
    <row r="464" spans="37:77" ht="15.75">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row>
    <row r="465" spans="37:77" ht="15.75">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row>
    <row r="466" spans="37:77" ht="15.75">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row>
    <row r="467" spans="37:77" ht="15.75">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row>
    <row r="468" spans="37:77" ht="15.75">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row>
    <row r="469" spans="37:77" ht="15.75">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row>
    <row r="470" spans="37:77" ht="15.75">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row>
    <row r="471" spans="37:77" ht="15.75">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row>
    <row r="472" spans="37:77" ht="15.75">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row>
    <row r="473" spans="37:77" ht="15.75">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row>
    <row r="474" spans="37:77" ht="15.75">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row>
    <row r="475" spans="37:77" ht="15.75">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row>
    <row r="476" spans="37:77" ht="15.75">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row>
    <row r="477" spans="37:77" ht="15.75">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row>
    <row r="478" spans="37:77" ht="15.75">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row>
    <row r="479" spans="37:77" ht="15.75">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row>
    <row r="480" spans="37:77" ht="15.75">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row>
    <row r="481" spans="37:77" ht="15.75">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row>
    <row r="482" spans="37:77" ht="15.75">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row>
    <row r="483" spans="37:77" ht="15.75">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row>
    <row r="484" spans="37:77" ht="15.75">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row>
    <row r="485" spans="37:77" ht="15.75">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row>
    <row r="486" spans="37:77" ht="15.75">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row>
    <row r="487" spans="37:77" ht="15.75">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row>
    <row r="488" spans="37:77" ht="15.75">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row>
    <row r="489" spans="37:77" ht="15.75">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row>
    <row r="490" spans="37:77" ht="15.75">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row>
    <row r="491" spans="37:77" ht="15.75">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row>
    <row r="492" spans="37:77" ht="15.75">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row>
    <row r="493" spans="37:77" ht="15.75">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row>
    <row r="494" spans="37:77" ht="15.75">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row>
    <row r="495" spans="37:77" ht="15.75">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row>
    <row r="496" spans="37:77" ht="15.75">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row>
    <row r="497" spans="37:77" ht="15.75">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row>
    <row r="498" spans="37:77" ht="15.75">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row>
    <row r="499" spans="37:77" ht="15.75">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row>
    <row r="500" spans="37:77" ht="15.75">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row>
    <row r="501" spans="37:77" ht="15.75">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row>
    <row r="502" spans="37:77" ht="15.75">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row>
    <row r="503" spans="37:77" ht="15.75">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row>
    <row r="504" spans="37:77" ht="15.75">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row>
    <row r="505" spans="37:77" ht="15.75">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row>
    <row r="506" spans="37:77" ht="15.75">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row>
    <row r="507" spans="37:77" ht="15.75">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row>
    <row r="508" spans="37:77" ht="15.75">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row>
    <row r="509" spans="37:77" ht="15.75">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row>
    <row r="510" spans="37:77" ht="15.75">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row>
    <row r="511" spans="37:77" ht="15.75">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row>
    <row r="512" spans="37:77" ht="15.75">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row>
    <row r="513" spans="37:77" ht="15.75">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row>
    <row r="514" spans="37:77" ht="15.75">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row>
    <row r="515" spans="37:77" ht="15.75">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row>
    <row r="516" spans="37:77" ht="15.75">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row>
    <row r="517" spans="37:77" ht="15.75">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row>
    <row r="518" spans="37:77" ht="15.75">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row>
    <row r="519" spans="37:77" ht="15.75">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row>
    <row r="520" spans="37:77" ht="15.75">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row>
    <row r="521" spans="37:77" ht="15.75">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row>
    <row r="522" spans="37:77" ht="15.75">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row>
    <row r="523" spans="37:77" ht="15.75">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row>
    <row r="524" spans="37:77" ht="15.75">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row>
    <row r="525" spans="37:77" ht="15.75">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row>
    <row r="526" spans="37:77" ht="15.75">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row>
    <row r="527" spans="37:77" ht="15.75">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row>
    <row r="528" spans="37:77" ht="15.75">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row>
    <row r="529" spans="37:77" ht="15.75">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row>
    <row r="530" spans="37:77" ht="15.75">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row>
    <row r="531" spans="37:77" ht="15.75">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row>
    <row r="532" spans="37:77" ht="15.75">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row>
    <row r="533" spans="37:77" ht="15.75">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row>
    <row r="534" spans="37:77" ht="15.75">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row>
    <row r="535" spans="37:77" ht="15.75">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row>
    <row r="536" spans="37:77" ht="15.75">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row>
    <row r="537" spans="37:77" ht="15.75">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row>
    <row r="538" spans="37:77" ht="15.75">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row>
    <row r="539" spans="37:77" ht="15.75">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row>
    <row r="540" spans="37:77" ht="15.75">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row>
    <row r="541" spans="37:77" ht="15.75">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row>
    <row r="542" spans="37:77" ht="15.75">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row>
    <row r="543" spans="37:77" ht="15.75">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row>
    <row r="544" spans="37:77" ht="15.75">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row>
    <row r="545" spans="37:77" ht="15.75">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row>
    <row r="546" spans="37:77" ht="15.75">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row>
    <row r="547" spans="37:77" ht="15.75">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row>
    <row r="548" spans="37:77" ht="15.75">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row>
    <row r="549" spans="37:77" ht="15.75">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row>
    <row r="550" spans="37:77" ht="15.75">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row>
    <row r="551" spans="37:77" ht="15.75">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row>
    <row r="552" spans="37:77" ht="15.75">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row>
    <row r="553" spans="37:77" ht="15.75">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row>
    <row r="554" spans="37:77" ht="15.75">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row>
    <row r="555" spans="37:77" ht="15.75">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row>
    <row r="556" spans="37:77" ht="15.75">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row>
    <row r="557" spans="37:77" ht="15.75">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row>
    <row r="558" spans="37:77" ht="15.75">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row>
    <row r="559" spans="37:77" ht="15.75">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row>
    <row r="560" spans="37:77" ht="15.75">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row>
    <row r="561" spans="37:77" ht="15.75">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row>
    <row r="562" spans="37:77" ht="15.75">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row>
    <row r="563" spans="37:77" ht="15.75">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row>
    <row r="564" spans="37:77" ht="15.75">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row>
    <row r="565" spans="37:77" ht="15.75">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row>
    <row r="566" spans="37:77" ht="15.75">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row>
    <row r="567" spans="37:77" ht="15.75">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row>
    <row r="568" spans="37:77" ht="15.75">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row>
    <row r="569" spans="37:77" ht="15.75">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row>
    <row r="570" spans="37:77" ht="15.75">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row>
    <row r="571" spans="37:77" ht="15.75">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row>
    <row r="572" spans="37:77" ht="15.75">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row>
    <row r="573" spans="37:77" ht="15.75">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row>
    <row r="574" spans="37:77" ht="15.75">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row>
    <row r="575" spans="37:77" ht="15.75">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row>
    <row r="576" spans="37:77" ht="15.75">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row>
    <row r="577" spans="37:77" ht="15.75">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row>
    <row r="578" spans="37:77" ht="15.75">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row>
    <row r="579" spans="37:77" ht="15.75">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row>
    <row r="580" spans="37:77" ht="15.75">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row>
    <row r="581" spans="37:77" ht="15.75">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row>
    <row r="582" spans="37:77" ht="15.75">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row>
    <row r="583" spans="37:77" ht="15.75">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row>
    <row r="584" spans="37:77" ht="15.75">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row>
    <row r="585" spans="37:77" ht="15.75">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row>
    <row r="586" spans="37:77" ht="15.75">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row>
    <row r="587" spans="37:77" ht="15.75">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row>
    <row r="588" spans="37:77" ht="15.75">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row>
    <row r="589" spans="37:77" ht="15.75">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row>
    <row r="590" spans="37:77" ht="15.75">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row>
    <row r="591" spans="37:77" ht="15.75">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row>
    <row r="592" spans="37:77" ht="15.75">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row>
    <row r="593" spans="37:77" ht="15.75">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row>
    <row r="594" spans="37:77" ht="15.75">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row>
    <row r="595" spans="37:77" ht="15.75">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row>
    <row r="596" spans="37:77" ht="15.75">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row>
    <row r="597" spans="37:77" ht="15.75">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row>
    <row r="598" spans="37:77" ht="15.75">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row>
    <row r="599" spans="37:77" ht="15.75">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row>
    <row r="600" spans="37:77" ht="15.75">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row>
  </sheetData>
  <mergeCells count="5">
    <mergeCell ref="L3:M3"/>
    <mergeCell ref="G22:I22"/>
    <mergeCell ref="B3:E3"/>
    <mergeCell ref="G3:J3"/>
    <mergeCell ref="B1:E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Triinu Lipp</cp:lastModifiedBy>
  <dcterms:created xsi:type="dcterms:W3CDTF">2020-10-19T18:21:41Z</dcterms:created>
  <dcterms:modified xsi:type="dcterms:W3CDTF">2024-03-26T11:23:22Z</dcterms:modified>
  <cp:category/>
  <cp:version/>
  <cp:contentType/>
  <cp:contentStatus/>
</cp:coreProperties>
</file>